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LANG 2024\FISIK LANJUTAN REHAB GOR VETERAN\"/>
    </mc:Choice>
  </mc:AlternateContent>
  <xr:revisionPtr revIDLastSave="0" documentId="13_ncr:1_{4E3FC6CD-EADC-4E6F-83C5-4314F5E92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2" l="1"/>
  <c r="G317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6" i="2"/>
  <c r="G295" i="2"/>
  <c r="G294" i="2"/>
  <c r="G293" i="2"/>
  <c r="G292" i="2"/>
  <c r="G291" i="2"/>
  <c r="G290" i="2"/>
  <c r="G289" i="2"/>
  <c r="G288" i="2"/>
  <c r="G287" i="2"/>
  <c r="G313" i="2" s="1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7" i="2"/>
  <c r="G256" i="2"/>
  <c r="G255" i="2"/>
  <c r="G254" i="2"/>
  <c r="G253" i="2"/>
  <c r="G252" i="2"/>
  <c r="G250" i="2"/>
  <c r="G249" i="2"/>
  <c r="G248" i="2"/>
  <c r="G247" i="2"/>
  <c r="G245" i="2"/>
  <c r="G285" i="2" s="1"/>
  <c r="G242" i="2"/>
  <c r="G241" i="2"/>
  <c r="G240" i="2"/>
  <c r="G239" i="2"/>
  <c r="G243" i="2" s="1"/>
  <c r="G238" i="2"/>
  <c r="G235" i="2"/>
  <c r="G234" i="2"/>
  <c r="G233" i="2"/>
  <c r="G236" i="2" s="1"/>
  <c r="G232" i="2"/>
  <c r="G231" i="2"/>
  <c r="G228" i="2"/>
  <c r="G227" i="2"/>
  <c r="G226" i="2"/>
  <c r="G225" i="2"/>
  <c r="G224" i="2"/>
  <c r="G223" i="2"/>
  <c r="G222" i="2"/>
  <c r="G221" i="2"/>
  <c r="G220" i="2"/>
  <c r="G219" i="2"/>
  <c r="G229" i="2" s="1"/>
  <c r="G20" i="1" s="1"/>
  <c r="G218" i="2"/>
  <c r="G217" i="2"/>
  <c r="G216" i="2"/>
  <c r="G213" i="2"/>
  <c r="G212" i="2"/>
  <c r="G211" i="2"/>
  <c r="G210" i="2"/>
  <c r="G209" i="2"/>
  <c r="G214" i="2" s="1"/>
  <c r="G19" i="1" s="1"/>
  <c r="G206" i="2"/>
  <c r="G205" i="2"/>
  <c r="G204" i="2"/>
  <c r="G203" i="2"/>
  <c r="G202" i="2"/>
  <c r="G201" i="2"/>
  <c r="G200" i="2"/>
  <c r="G199" i="2"/>
  <c r="G198" i="2"/>
  <c r="G197" i="2"/>
  <c r="G196" i="2"/>
  <c r="G194" i="2"/>
  <c r="G193" i="2"/>
  <c r="G192" i="2"/>
  <c r="G190" i="2"/>
  <c r="G189" i="2"/>
  <c r="G188" i="2"/>
  <c r="G186" i="2"/>
  <c r="G185" i="2"/>
  <c r="G184" i="2"/>
  <c r="G182" i="2"/>
  <c r="G181" i="2"/>
  <c r="G180" i="2"/>
  <c r="G179" i="2"/>
  <c r="G207" i="2" s="1"/>
  <c r="G18" i="1" s="1"/>
  <c r="G176" i="2"/>
  <c r="G174" i="2"/>
  <c r="G173" i="2"/>
  <c r="G172" i="2"/>
  <c r="G171" i="2"/>
  <c r="G170" i="2"/>
  <c r="G169" i="2"/>
  <c r="G168" i="2"/>
  <c r="G167" i="2"/>
  <c r="G166" i="2"/>
  <c r="G165" i="2"/>
  <c r="G163" i="2"/>
  <c r="G162" i="2"/>
  <c r="G161" i="2"/>
  <c r="G159" i="2"/>
  <c r="G158" i="2"/>
  <c r="G177" i="2" s="1"/>
  <c r="G157" i="2"/>
  <c r="G153" i="2"/>
  <c r="G152" i="2"/>
  <c r="G151" i="2"/>
  <c r="G150" i="2"/>
  <c r="G149" i="2"/>
  <c r="G148" i="2"/>
  <c r="G147" i="2"/>
  <c r="G146" i="2"/>
  <c r="G145" i="2"/>
  <c r="G144" i="2"/>
  <c r="G142" i="2"/>
  <c r="G141" i="2"/>
  <c r="G140" i="2"/>
  <c r="G138" i="2"/>
  <c r="G137" i="2"/>
  <c r="G154" i="2" s="1"/>
  <c r="G16" i="1" s="1"/>
  <c r="G136" i="2"/>
  <c r="G132" i="2"/>
  <c r="G131" i="2"/>
  <c r="G130" i="2"/>
  <c r="G129" i="2"/>
  <c r="G128" i="2"/>
  <c r="G127" i="2"/>
  <c r="G126" i="2"/>
  <c r="G125" i="2"/>
  <c r="G124" i="2"/>
  <c r="G123" i="2"/>
  <c r="G121" i="2"/>
  <c r="G120" i="2"/>
  <c r="G119" i="2"/>
  <c r="G117" i="2"/>
  <c r="G116" i="2"/>
  <c r="G115" i="2"/>
  <c r="G113" i="2"/>
  <c r="G112" i="2"/>
  <c r="G111" i="2"/>
  <c r="G109" i="2"/>
  <c r="G108" i="2"/>
  <c r="G107" i="2"/>
  <c r="G106" i="2"/>
  <c r="G103" i="2"/>
  <c r="G102" i="2"/>
  <c r="G101" i="2"/>
  <c r="G100" i="2"/>
  <c r="G99" i="2"/>
  <c r="G98" i="2"/>
  <c r="G97" i="2"/>
  <c r="G96" i="2"/>
  <c r="G95" i="2"/>
  <c r="G93" i="2"/>
  <c r="G92" i="2"/>
  <c r="G91" i="2"/>
  <c r="G89" i="2"/>
  <c r="G88" i="2"/>
  <c r="G87" i="2"/>
  <c r="G85" i="2"/>
  <c r="G84" i="2"/>
  <c r="G83" i="2"/>
  <c r="G81" i="2"/>
  <c r="G80" i="2"/>
  <c r="G79" i="2"/>
  <c r="G78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2" i="2"/>
  <c r="G51" i="2"/>
  <c r="G50" i="2"/>
  <c r="G48" i="2"/>
  <c r="G47" i="2"/>
  <c r="G46" i="2"/>
  <c r="G44" i="2"/>
  <c r="G43" i="2"/>
  <c r="G42" i="2"/>
  <c r="G40" i="2"/>
  <c r="G39" i="2"/>
  <c r="G38" i="2"/>
  <c r="G36" i="2"/>
  <c r="G35" i="2"/>
  <c r="G34" i="2"/>
  <c r="G32" i="2"/>
  <c r="G31" i="2"/>
  <c r="G30" i="2"/>
  <c r="G28" i="2"/>
  <c r="G27" i="2"/>
  <c r="G26" i="2"/>
  <c r="G25" i="2"/>
  <c r="G24" i="2"/>
  <c r="G76" i="2" s="1"/>
  <c r="G12" i="1" s="1"/>
  <c r="G20" i="2"/>
  <c r="G19" i="2"/>
  <c r="G18" i="2"/>
  <c r="G17" i="2"/>
  <c r="G16" i="2"/>
  <c r="G15" i="2"/>
  <c r="G14" i="2"/>
  <c r="G13" i="2"/>
  <c r="G12" i="2"/>
  <c r="G10" i="2"/>
  <c r="G21" i="2" s="1"/>
  <c r="G10" i="1" s="1"/>
  <c r="G17" i="1" l="1"/>
  <c r="G133" i="2"/>
  <c r="G14" i="1" s="1"/>
  <c r="G104" i="2"/>
  <c r="G13" i="1" s="1"/>
  <c r="G318" i="2" l="1"/>
  <c r="G319" i="2" l="1"/>
  <c r="G320" i="2" s="1"/>
  <c r="G21" i="1"/>
</calcChain>
</file>

<file path=xl/sharedStrings.xml><?xml version="1.0" encoding="utf-8"?>
<sst xmlns="http://schemas.openxmlformats.org/spreadsheetml/2006/main" count="907" uniqueCount="297">
  <si>
    <t>:</t>
  </si>
  <si>
    <t>TA</t>
  </si>
  <si>
    <t>No.</t>
  </si>
  <si>
    <t>Uraian</t>
  </si>
  <si>
    <t>Volume</t>
  </si>
  <si>
    <t>Analisa</t>
  </si>
  <si>
    <t>Harga  Satuan (Rp.)</t>
  </si>
  <si>
    <t>Jumlah  Harga  - Kontrak  (Rp.)</t>
  </si>
  <si>
    <t>a</t>
  </si>
  <si>
    <t>b</t>
  </si>
  <si>
    <t>e</t>
  </si>
  <si>
    <t>d</t>
  </si>
  <si>
    <t>c</t>
  </si>
  <si>
    <t>f</t>
  </si>
  <si>
    <t>g  =  (e  x  f)</t>
  </si>
  <si>
    <t>A</t>
  </si>
  <si>
    <t>PEKERJAAN PENDAHULUAN</t>
  </si>
  <si>
    <t>Pek.  Pembersihan  Lapangan  dan  Perataan</t>
  </si>
  <si>
    <t>Ls</t>
  </si>
  <si>
    <t>Taksir</t>
  </si>
  <si>
    <t>Pek.  Bongkaran   Bangunan  Lama</t>
  </si>
  <si>
    <t>Pek.  Bongkar  Dinding  Bata  Eksisting</t>
  </si>
  <si>
    <t>A.  2.2.1.14</t>
  </si>
  <si>
    <t>A.  2.2.1.13</t>
  </si>
  <si>
    <t>Pek.  Bongkar  Plafond  Ruang  Kios  Eksisting</t>
  </si>
  <si>
    <t>m²</t>
  </si>
  <si>
    <t>Pek.  Bongkar  Pagar  Kawat  Besi  Sikut  Eksisting</t>
  </si>
  <si>
    <t>m'</t>
  </si>
  <si>
    <t>Pek.  Bongkar  Pintu  Harmonika  (Folding  door)  Eksisting</t>
  </si>
  <si>
    <t>Unit</t>
  </si>
  <si>
    <t>Pek.  Bongkar  Pintu  Kayu  Eksisting</t>
  </si>
  <si>
    <t>g</t>
  </si>
  <si>
    <t>Pek.  Bongkar  Ruang  Studio  Eksisting</t>
  </si>
  <si>
    <t>h</t>
  </si>
  <si>
    <t>Pek.  Bongkar  Dinding  Tombak  Layar  Seng  Gelombang</t>
  </si>
  <si>
    <t>Pek.  Persiapan  SMK3</t>
  </si>
  <si>
    <t>Analisa  SMK3</t>
  </si>
  <si>
    <t>SUB TOTAL  PEKERJAAN PENDAHULUAN</t>
  </si>
  <si>
    <t>B</t>
  </si>
  <si>
    <t>PEKERJAAN PAGAR TEMBOK KELILING</t>
  </si>
  <si>
    <t>I</t>
  </si>
  <si>
    <t>PEKERJAAN PAGAR SISI (A)</t>
  </si>
  <si>
    <t>Pek.  Pengukuran  dan  Pemasangan  Bowplank</t>
  </si>
  <si>
    <t>A.  2.2.1.4</t>
  </si>
  <si>
    <t>Pek.  Galian  Tanah</t>
  </si>
  <si>
    <t>A.2.3.1.1</t>
  </si>
  <si>
    <t>Pek.  Mengurug  Tanah  Kembali  Hasil  Galian</t>
  </si>
  <si>
    <t>A.2.3.1.9</t>
  </si>
  <si>
    <t>Pek.  Pasir  Urug  Dibawah  Pondasi  dan  Sloof</t>
  </si>
  <si>
    <t>A.2.3.1.11</t>
  </si>
  <si>
    <t>Pek.  Beton  Cor  Lantai  Kerja  K-100</t>
  </si>
  <si>
    <t>A.4.1.1.1</t>
  </si>
  <si>
    <t>Pek.  Pondasi  Tapak  (150x90x20cm)</t>
  </si>
  <si>
    <t>Cor  Beton  mutu  K-250</t>
  </si>
  <si>
    <t>A.4.1.1.8</t>
  </si>
  <si>
    <t>Pembesian</t>
  </si>
  <si>
    <t>kg</t>
  </si>
  <si>
    <t>A.4.1.1.17</t>
  </si>
  <si>
    <t>Bekisting  Pondasi  (2x  Pakai)</t>
  </si>
  <si>
    <t>A.4.1.1.20  A</t>
  </si>
  <si>
    <t>Pek.  Pedestal</t>
  </si>
  <si>
    <t>Bekisting  Pedestal  (2x  Pakai)</t>
  </si>
  <si>
    <t>A.4.1.1.22  A</t>
  </si>
  <si>
    <t>Pek.  Sloof  BS1  (30x40cm)</t>
  </si>
  <si>
    <t>Bekisting  Kolom  (2x  Pakai)</t>
  </si>
  <si>
    <t>A.4.1.1.21  A</t>
  </si>
  <si>
    <t>Pek.  Sloof  BS2  (15x20cm)</t>
  </si>
  <si>
    <t>Pek.  Kolom  K1  (30x30cm)</t>
  </si>
  <si>
    <t>Pek.  Balok  RB1  (20x30cm)</t>
  </si>
  <si>
    <t>Bekisting  Balok  (2x  Pakai)</t>
  </si>
  <si>
    <t>A.4.1.1.23  A</t>
  </si>
  <si>
    <t>Pek.  Balok  RB2  (15x15cm)</t>
  </si>
  <si>
    <t>Pek.  Plat  Lantai/Plat  Dak</t>
  </si>
  <si>
    <t>Bekisting  Lantai</t>
  </si>
  <si>
    <t>A.4.1.1.24  A</t>
  </si>
  <si>
    <t>Pek.  Dinding  Ruangan  Pas.  Bata  Camp  1:4</t>
  </si>
  <si>
    <t>A.4.4.1.9</t>
  </si>
  <si>
    <t>Pek.  Plesteran  Camp  1  :  4</t>
  </si>
  <si>
    <t>A.4.4.2.4</t>
  </si>
  <si>
    <t>Pek.  Acian</t>
  </si>
  <si>
    <t>A.4.4.2.27</t>
  </si>
  <si>
    <t>Pek.  Timbunan  Tanah  Biasa</t>
  </si>
  <si>
    <t>A.2.3.1.11.  A</t>
  </si>
  <si>
    <t>Pek.  Pemadatan  Tanah  dengan  Stamper</t>
  </si>
  <si>
    <t>A.2.3.1.10</t>
  </si>
  <si>
    <t>Pek.  Lapis  Paving  Block  Tbl.  6cm</t>
  </si>
  <si>
    <t>A.4.4.3.64</t>
  </si>
  <si>
    <t>Pek.  List  Profil  Beton  Tbl.  10cm</t>
  </si>
  <si>
    <t>Upah+Bahan</t>
  </si>
  <si>
    <t>Pek.  List  Profil  Beton  Tbl.  5cm</t>
  </si>
  <si>
    <t>Pek.  Tulisan  Dinding  Bahan  Stainless  T.  16cm</t>
  </si>
  <si>
    <t>bh</t>
  </si>
  <si>
    <t>Pek.  Logo  Pemprovsu  Dia  60  cm</t>
  </si>
  <si>
    <t>Pek.  Tali  Air  Tbl.  2cm</t>
  </si>
  <si>
    <t>Pek.  Cat  Tembok  Eksterior</t>
  </si>
  <si>
    <t>A.4.7.1.16  B</t>
  </si>
  <si>
    <t>Pek.  Cat  Kilat  Besi  Gerbang  Pagar</t>
  </si>
  <si>
    <t>A.4.7.1.17C</t>
  </si>
  <si>
    <t>SUB TOTAL  PEKERJAAN PAGAR SISI (A)</t>
  </si>
  <si>
    <t>II</t>
  </si>
  <si>
    <t>PEKERJAAN PAGAR SISI (B)</t>
  </si>
  <si>
    <t>Pek.  Kolom  (20x20cm)</t>
  </si>
  <si>
    <t>Pek.  Sloof  (15x20cm)</t>
  </si>
  <si>
    <t>Pek.  Ring  Balok  (20x20cm)</t>
  </si>
  <si>
    <t>SUB TOTAL  PEKERJAAN PAGAR SISI (B)</t>
  </si>
  <si>
    <t>III</t>
  </si>
  <si>
    <t>PEKERJAAN PAGAR SISI (C)</t>
  </si>
  <si>
    <t>Pek.  Plesteran  Motif  Kasar  (Kamprot)</t>
  </si>
  <si>
    <t>A.4.4.2.23</t>
  </si>
  <si>
    <t>SUB TOTAL  PEKERJAAN PAGAR SISI (C)</t>
  </si>
  <si>
    <t>IV</t>
  </si>
  <si>
    <t>PEKERJAAN PAGAR SISI (D)</t>
  </si>
  <si>
    <t>SUB TOTAL  PEKERJAAN PAGAR SISI (D)</t>
  </si>
  <si>
    <t>V</t>
  </si>
  <si>
    <t>PEKERJAAN PAGAR SISI (E)</t>
  </si>
  <si>
    <t>Pengikisan/pengerokan  permukaan  cat  lama</t>
  </si>
  <si>
    <t>A.4.7.1.1</t>
  </si>
  <si>
    <t>Pek.  Cat  Tembok  Pagar  Lama  Eksterior</t>
  </si>
  <si>
    <t>A.4.7.1.11</t>
  </si>
  <si>
    <t>SUB TOTAL  PEKERJAAN PAGAR SISI (E)</t>
  </si>
  <si>
    <t>VI</t>
  </si>
  <si>
    <t>PEKERJAAN PAGAR SISI (F)</t>
  </si>
  <si>
    <t>Pek.  Relief  Kepala  Tiang  Kolom</t>
  </si>
  <si>
    <t>Titik</t>
  </si>
  <si>
    <t>SUB TOTAL  PEKERJAAN PAGAR SISI (F)</t>
  </si>
  <si>
    <t>D</t>
  </si>
  <si>
    <t>PEKERJAAN PINTU DAN JENDELA GEDUNG UTAMA</t>
  </si>
  <si>
    <t>Pek.  Lapis  Sticker  Sunblast  Jendela  Kaca  Mati</t>
  </si>
  <si>
    <t>A.  4.4.3.60A</t>
  </si>
  <si>
    <t>Pek.  Lapis  Polikarbonat  Transparan  Jendela  Kaca  Nako</t>
  </si>
  <si>
    <t>SUB TOTAL  PEKERJAAN PINTU DAN JENDELA GEDUNG UTAMA</t>
  </si>
  <si>
    <t>E</t>
  </si>
  <si>
    <t>PEKERJAAN ELEKTRIKAL GEDUNG UTAMA</t>
  </si>
  <si>
    <t>Pemasangan  MCB</t>
  </si>
  <si>
    <t>Instalasi  Listrik  Titik  Nyala</t>
  </si>
  <si>
    <t>Ttk</t>
  </si>
  <si>
    <t>PK  Supl.  1  A</t>
  </si>
  <si>
    <t>Pemasangan  Titik  Stop  Kontak</t>
  </si>
  <si>
    <t>PK  Supl.  6</t>
  </si>
  <si>
    <t>Pemasangan  Titik  AC  Split</t>
  </si>
  <si>
    <t>Instalasi  Pipa  AC  dan  Pembuangan  Air  AC  Split</t>
  </si>
  <si>
    <t>Pemasangan  Titik  Saklar  Double</t>
  </si>
  <si>
    <t>PK  Supl.  8</t>
  </si>
  <si>
    <t>Pemasangan  Titik  Saklar  Triple</t>
  </si>
  <si>
    <t>PK  Supl.  9</t>
  </si>
  <si>
    <t>Pek.  Exhaustfan  KM  R.  Ganti</t>
  </si>
  <si>
    <t>Pek.  AC  Split  2  PK</t>
  </si>
  <si>
    <t>Pek.  AC  Split  1  PK</t>
  </si>
  <si>
    <t>SUB TOTAL  PEKERJAAN ELEKTRIKAL GEDUNG UTAMA</t>
  </si>
  <si>
    <t>F</t>
  </si>
  <si>
    <t>PEKERJAAN FINISHING DINDING LANTAI DAN TANGGA</t>
  </si>
  <si>
    <t>A.4.1.1.12</t>
  </si>
  <si>
    <t>Pek.  Lantai  Keramik  Uk.  40x40  cm</t>
  </si>
  <si>
    <t>A.4.4.3.36  B</t>
  </si>
  <si>
    <t>Pek.  Finishing  Lantai  Tangga  Semi  Granit  60x60</t>
  </si>
  <si>
    <t>A.4.4.3.36  C</t>
  </si>
  <si>
    <t>Pek.  Penutup  Dinding  Tombak  Layar  Atap  Spandek</t>
  </si>
  <si>
    <t>A.4.5.2.32  A</t>
  </si>
  <si>
    <t>SUB TOTAL  PEKERJAAN FINISHING DINDING LANTAI DAN TANGGA</t>
  </si>
  <si>
    <t>G</t>
  </si>
  <si>
    <t>PEKERJAAN PENGECATAN</t>
  </si>
  <si>
    <t>Pengecatan  Lantai  dan  Dinding  Kursi  Penonton  Tribun</t>
  </si>
  <si>
    <t>A.4.7.1.9</t>
  </si>
  <si>
    <t>Pengecatan  Railing  Besi</t>
  </si>
  <si>
    <t>Pengecatan  Tiang  Kolom  Besi  WF</t>
  </si>
  <si>
    <t>Pengecatan  Rangka  Atap  Besi  Siku</t>
  </si>
  <si>
    <t>Pengecatan  Kanopi  Beton  Keliling  Bangunan</t>
  </si>
  <si>
    <t>SUB TOTAL  PEKERJAAN PENGECATAN</t>
  </si>
  <si>
    <t>H</t>
  </si>
  <si>
    <t>PEKERJAAN KAMAR MANDI UMUM (2 UNIT)</t>
  </si>
  <si>
    <t>Pekerjaan  Galian  Tanah  Untuk  Sloof</t>
  </si>
  <si>
    <t>Pek.  Kolom  Praktis  Beton  Bertulang  (13  x  13)cm</t>
  </si>
  <si>
    <t>A.4.1.1.35</t>
  </si>
  <si>
    <t>Pek.  Ring  Balok  (15x15cm)</t>
  </si>
  <si>
    <t>Pek.  Pintu  Ruangan  UPVC  (P1)</t>
  </si>
  <si>
    <t>Pek.  Kusen  Pintu  UPVC</t>
  </si>
  <si>
    <t>A.  4.2.1.11  A</t>
  </si>
  <si>
    <t>Pek.  Pintu  Panel  UPVC</t>
  </si>
  <si>
    <t>Set</t>
  </si>
  <si>
    <t>A.  4.2.1.11  C</t>
  </si>
  <si>
    <t>Pas.  Engsel  Pintu</t>
  </si>
  <si>
    <t>A.4.6.2.5</t>
  </si>
  <si>
    <t>Pas.  Kunci  Tanam  Biasa</t>
  </si>
  <si>
    <t>A.4.6.2.1</t>
  </si>
  <si>
    <t>Pek.  Pintu  Aluminium  Setara  YKK  (P4)  Komplit  Terpasang  +  Kusen</t>
  </si>
  <si>
    <t>Pek.  Rangka  Metal  Galvalume  Hollow  Untuk  Plafon</t>
  </si>
  <si>
    <t>A.4.2.1.21</t>
  </si>
  <si>
    <t>Pek.  Penutup  Plafond  Gypsum</t>
  </si>
  <si>
    <t>A.4.5.1.7</t>
  </si>
  <si>
    <t>Pek.  List  Profil  Gypsum</t>
  </si>
  <si>
    <t>A.4.5.1.9  B</t>
  </si>
  <si>
    <t>Pek.  Lantai  Keramik  Kamar  Mandi  Uk.  30x30  cm  (Unpolished)</t>
  </si>
  <si>
    <t>A.4.4.3.35</t>
  </si>
  <si>
    <t>Pek.  Dinding  Keramik  Kamar  Mandi  Uk.  30x60  cm</t>
  </si>
  <si>
    <t>A.4.4.3.54  D</t>
  </si>
  <si>
    <t>Pek.  Closet  Duduk</t>
  </si>
  <si>
    <t>A.5.1.1.1  A</t>
  </si>
  <si>
    <t>Pek.  Closet  Jongkok</t>
  </si>
  <si>
    <t>A.5.1.1.2</t>
  </si>
  <si>
    <t>Pek.  Septictank  dan  Lapis  Resapan</t>
  </si>
  <si>
    <t>unit</t>
  </si>
  <si>
    <t>Pek.  Bak  Air  Fiber</t>
  </si>
  <si>
    <t>A.5.1.1.10</t>
  </si>
  <si>
    <t>Pek.  Floor  Drain  Stainles</t>
  </si>
  <si>
    <t>A.5.1.1.14</t>
  </si>
  <si>
    <t>Pek.  Kran  Air  Stainles</t>
  </si>
  <si>
    <t>A.5.1.1.18</t>
  </si>
  <si>
    <t>Pek.  Pipa  PVC  Ø  4"  (Dari  Kloset)</t>
  </si>
  <si>
    <t>A.5.1.1.32</t>
  </si>
  <si>
    <t>Pek.  Pipa  PVC  Ø  3"  (  Dari  KM)</t>
  </si>
  <si>
    <t>A.5.1.1.31</t>
  </si>
  <si>
    <t>Pek.  Pipa  PVC  Ø  1/2"  (Air  Bersih)</t>
  </si>
  <si>
    <t>A.5.1.1.25</t>
  </si>
  <si>
    <t>Pek.  Penyambungan  Ke  Instalasi  Sumber  Air  Bersih</t>
  </si>
  <si>
    <t>Instalasi  Listrik  Titik  Nyala  3x2,5mm</t>
  </si>
  <si>
    <t>Pemasangan  Titik  Saklar  Tunggal</t>
  </si>
  <si>
    <t>PK  Supl.  7</t>
  </si>
  <si>
    <t>Pemasangan  Lampu  LED  Downlight  15W</t>
  </si>
  <si>
    <t>Pek.  Cat  Tembok  Interior</t>
  </si>
  <si>
    <t>A.4.7.1.10</t>
  </si>
  <si>
    <t>SUB TOTAL  PEKERJAAN KAMAR MANDI UMUM (2 UNIT)</t>
  </si>
  <si>
    <t>PEKERJAAN RUANG STUDIO KOMENTATOR</t>
  </si>
  <si>
    <t>Pengeboran  Titik  Besi  Angkur</t>
  </si>
  <si>
    <t>Angkur  Kolom  Struktur  M  16</t>
  </si>
  <si>
    <t>pcs</t>
  </si>
  <si>
    <t>Pas.  Chemical  Rebal  (Hilti)  pada  Besi  Angkur</t>
  </si>
  <si>
    <t>Pek.  Kolom  H  Beam  125x125x6x9  mm</t>
  </si>
  <si>
    <t>A.4.2.1.1</t>
  </si>
  <si>
    <t>Pek.  Beam/Balok  Baja  H  Beam  125x125x6.5x9mm</t>
  </si>
  <si>
    <t>Pek.  Beam/Balok  Baja  CNP  100x50x20x3.2mm</t>
  </si>
  <si>
    <t>A.4.2.1.2</t>
  </si>
  <si>
    <t>Base  Plate  300x200x12mm  Dudukan  Kolom</t>
  </si>
  <si>
    <t>A.4.2.1.2b</t>
  </si>
  <si>
    <t>Rib  Plate  Tapak  8mm  Dudukan  Kolom</t>
  </si>
  <si>
    <t>Plate  Tbl.  8mm  Sambungan</t>
  </si>
  <si>
    <t>Pek.  Grouting  dibawah  Base  Plate</t>
  </si>
  <si>
    <t>Pek.  Dinding  Kaca  Frame  Alumunium</t>
  </si>
  <si>
    <t>Pek.  Kusen  Pintu  dan  Jendela  Alumunium</t>
  </si>
  <si>
    <t>A.4.2.1.11  B</t>
  </si>
  <si>
    <t>Pek.  Frame  Pintu  kaca  rangka  Alumunium</t>
  </si>
  <si>
    <t>A.4.2.1.13</t>
  </si>
  <si>
    <t>Pek.  Kaca  Polos  Bening  (5mm)</t>
  </si>
  <si>
    <t>A.4.6.2.17</t>
  </si>
  <si>
    <t>Pas.  Kunci  Pintu  Rangka  Aluminium  +  Acc</t>
  </si>
  <si>
    <t>Pas.  Handle  Pintu</t>
  </si>
  <si>
    <t>A.4.6.2.11  B</t>
  </si>
  <si>
    <t>Pek.  Penutup  Lantai  Kayu</t>
  </si>
  <si>
    <t>Pek.  Exhaustfan</t>
  </si>
  <si>
    <t>Pek.  Cat  Kilat  Besi  dan  Lantai  Kayu</t>
  </si>
  <si>
    <t>SUB TOTAL  PEKERJAAN RUANG STUDIO KOMENTATOR</t>
  </si>
  <si>
    <t>J</t>
  </si>
  <si>
    <t>PEKERJAAN AKHIR</t>
  </si>
  <si>
    <t>Pek.  Pembersihan  dan  Perapian  Kembali  Paving  Block  Eksisting</t>
  </si>
  <si>
    <t>Pek.  Buangan  Hasil  Bongkaran  Ke  Luar  Site</t>
  </si>
  <si>
    <t>SUB TOTAL  PEKERJAAN AKHIR</t>
  </si>
  <si>
    <t>(A)    Jumlah Harga Pekerjaan ( termasuk Biaya Umum dan Keuntungan )</t>
  </si>
  <si>
    <t>(B)    Pajak Pertambahan Nilai ( PPN ) = 11% x (A)</t>
  </si>
  <si>
    <t>(C)    JUMLAH TOTAL HARGA PEKERJAAN = (A) + (B)</t>
  </si>
  <si>
    <t>Terbilang     :     Satu  Milyar  Sembilan  Ratus  Sembilan  Puluh  Sembilan  Juta  Sembilan  Ratus  Sembilan  Puluh  Lima  Ribu  Tiga  Ratus  Delapan  Belas  rupiah</t>
  </si>
  <si>
    <r>
      <rPr>
        <vertAlign val="subscript"/>
        <sz val="11"/>
        <rFont val="Times New Roman"/>
        <family val="1"/>
      </rPr>
      <t>m</t>
    </r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</si>
  <si>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mᶾ</t>
    </r>
  </si>
  <si>
    <t>Satuan</t>
  </si>
  <si>
    <t>Pek.  Gerbang  Pintu  Pagar  Besi  Hollow  Lapis  Plat  Besi  dengan Rel dan  Dudukan  +  Kunci</t>
  </si>
  <si>
    <t>Pengikisan/pengerokan permukaan cat lama</t>
  </si>
  <si>
    <t>Pek.  Cor  Rabat  Beton  Lantai  Penyesuaian  Elevasi  Lantai  dibawah Rolling  Door  (K-350)</t>
  </si>
  <si>
    <t>Pek.  Bongkar  Beton  Kolom  Eksisting  untuk  Sambungan  Tiang  Pagar Baru</t>
  </si>
  <si>
    <t>Pek.  Gerbang  Pintu  Pagar  Besi  Hollow  Lapis  Plat  Besi  dengan Engsel  dan  Tiang  +  Kunci</t>
  </si>
  <si>
    <t>Pas.  Pintu  Rolling  Door  Alumunium  Uk.  370x270cm  Lengkap Aksesoris  (Sisi  Depan)  RD1</t>
  </si>
  <si>
    <t>Pas.  Pintu  Rolling  Door  Alumunium  Uk.  390x300cm  Lengkap Aksesoris  (Sisi  Samping)  RD2</t>
  </si>
  <si>
    <t>Pas.  Pintu  Rolling  Door  Alumunium  Uk.  175x210cm  Lengkap Aksesoris  (Sisi  Belakang)  RD3</t>
  </si>
  <si>
    <t>Pekerjaan  Lampu  Gantung  High  Bay  UFO  LED  50W  Lengkap Aksesoris</t>
  </si>
  <si>
    <t>Pemasangan  Lampu  Sorot  Floodlight  LED  500  watt  Lengkap Aksesoris</t>
  </si>
  <si>
    <t>Pek.  Penambahan  Daya  Listrik  Sebesar  30000  VA  menjadi  53000 VA  dari  Eksitisting  23000  VA</t>
  </si>
  <si>
    <t>Pek.  Finishing  Lantai  dengan  Cat  Epoxy  Area  Selasar  Tribun Penonton</t>
  </si>
  <si>
    <t>HARGA PERKIRAAN SENDIRI</t>
  </si>
  <si>
    <t>HARGA PERKIRAAN SENDIRI (HPS)</t>
  </si>
  <si>
    <t>Pekerjaan    : REHAB GOR VETERAN</t>
  </si>
  <si>
    <t>TA                 : 2024</t>
  </si>
  <si>
    <t xml:space="preserve">TA                </t>
  </si>
  <si>
    <t xml:space="preserve">Pekerjaan   </t>
  </si>
  <si>
    <t>REHAB GOR VETERAN</t>
  </si>
  <si>
    <t>REKAPITULASI</t>
  </si>
  <si>
    <t>Jumlah  Harga  (Rp)</t>
  </si>
  <si>
    <t>PEKERJAAN  PAGAR  SISI  (A)</t>
  </si>
  <si>
    <t>PEKERJAAN  PAGAR  SISI  (B)</t>
  </si>
  <si>
    <t>PEKERJAAN  PAGAR  SISI  (C)</t>
  </si>
  <si>
    <t>PEKERJAAN  PAGAR  SISI  (D)</t>
  </si>
  <si>
    <t>PEKERJAAN  PAGAR  SISI  (E)</t>
  </si>
  <si>
    <t>PEKERJAAN  PAGAR  SISI  (F)</t>
  </si>
  <si>
    <t>PEKERJAAN FINISHING LANTAI DAN TANGGA</t>
  </si>
  <si>
    <t>PEKERJAAN PERBAIKAN RUANG STUDIO KOMENTATOR</t>
  </si>
  <si>
    <t>K</t>
  </si>
  <si>
    <t>(A)       Jumlah  Harga  Pekerjaan  (  termasuk  Biaya  Umum  dan  Keuntungan  )</t>
  </si>
  <si>
    <t>(B)       Pajak  Pertambahan  Nilai  (  PPN  )  =  11%  x  (A)</t>
  </si>
  <si>
    <t>(C)       JUMLAH  TOTAL  HARGA  PEKERJAAN  =  (A)  +  (B)</t>
  </si>
  <si>
    <t>Dibulatkan</t>
  </si>
  <si>
    <t>Terbilang : Satu  Milyar  Sembilan Ratus Sembilan Puluh Sembilan Juta Sembilan Ratus Sembilan Puluh Įima Ribu Tiga Ratus Delapan Belas 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</si>
</sst>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DAAAA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 indent="11"/>
    </xf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shrinkToFit="1"/>
    </xf>
    <xf numFmtId="0" fontId="2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1"/>
    </xf>
    <xf numFmtId="4" fontId="5" fillId="0" borderId="1" xfId="0" applyNumberFormat="1" applyFont="1" applyBorder="1" applyAlignment="1">
      <alignment horizontal="right" vertical="top" shrinkToFi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shrinkToFit="1"/>
    </xf>
    <xf numFmtId="3" fontId="3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right" vertical="top" shrinkToFi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vertical="top" shrinkToFit="1"/>
    </xf>
    <xf numFmtId="1" fontId="3" fillId="0" borderId="18" xfId="0" applyNumberFormat="1" applyFont="1" applyBorder="1" applyAlignment="1">
      <alignment vertical="top" shrinkToFi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4" xfId="0" applyNumberFormat="1" applyFont="1" applyBorder="1" applyAlignment="1">
      <alignment horizontal="right" vertical="top" shrinkToFi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shrinkToFit="1"/>
    </xf>
    <xf numFmtId="4" fontId="5" fillId="0" borderId="4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6"/>
    </xf>
    <xf numFmtId="0" fontId="2" fillId="0" borderId="17" xfId="0" applyFont="1" applyBorder="1" applyAlignment="1">
      <alignment horizontal="left" vertical="top" wrapText="1" indent="16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 indent="26"/>
    </xf>
    <xf numFmtId="0" fontId="2" fillId="0" borderId="3" xfId="0" applyFont="1" applyBorder="1" applyAlignment="1">
      <alignment horizontal="left" vertical="top" wrapText="1" indent="26"/>
    </xf>
    <xf numFmtId="0" fontId="2" fillId="0" borderId="4" xfId="0" applyFont="1" applyBorder="1" applyAlignment="1">
      <alignment horizontal="left" vertical="top" wrapText="1" indent="26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 indent="11"/>
    </xf>
    <xf numFmtId="1" fontId="3" fillId="0" borderId="0" xfId="0" applyNumberFormat="1" applyFont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J11" sqref="J11"/>
    </sheetView>
  </sheetViews>
  <sheetFormatPr defaultRowHeight="15"/>
  <cols>
    <col min="1" max="1" width="3.85546875" bestFit="1" customWidth="1"/>
    <col min="3" max="3" width="1.42578125" bestFit="1" customWidth="1"/>
    <col min="6" max="6" width="10" customWidth="1"/>
    <col min="8" max="8" width="17.140625" customWidth="1"/>
  </cols>
  <sheetData>
    <row r="1" spans="1:8">
      <c r="A1" s="67" t="s">
        <v>281</v>
      </c>
      <c r="B1" s="68"/>
      <c r="C1" s="68"/>
      <c r="D1" s="68"/>
      <c r="E1" s="68"/>
      <c r="F1" s="68"/>
      <c r="G1" s="68"/>
      <c r="H1" s="69"/>
    </row>
    <row r="2" spans="1:8" ht="15.75" thickBot="1">
      <c r="A2" s="70" t="s">
        <v>274</v>
      </c>
      <c r="B2" s="71"/>
      <c r="C2" s="71"/>
      <c r="D2" s="71"/>
      <c r="E2" s="71"/>
      <c r="F2" s="71"/>
      <c r="G2" s="71"/>
      <c r="H2" s="72"/>
    </row>
    <row r="3" spans="1:8">
      <c r="A3" s="36"/>
      <c r="B3" s="37"/>
      <c r="C3" s="37"/>
      <c r="D3" s="37"/>
      <c r="E3" s="37"/>
      <c r="F3" s="37"/>
      <c r="G3" s="37"/>
      <c r="H3" s="38"/>
    </row>
    <row r="4" spans="1:8" ht="15.6" customHeight="1">
      <c r="A4" s="49" t="s">
        <v>279</v>
      </c>
      <c r="B4" s="50"/>
      <c r="C4" s="34" t="s">
        <v>0</v>
      </c>
      <c r="D4" s="51" t="s">
        <v>280</v>
      </c>
      <c r="E4" s="51"/>
      <c r="F4" s="51"/>
      <c r="G4" s="51"/>
      <c r="H4" s="52"/>
    </row>
    <row r="5" spans="1:8" ht="14.45" customHeight="1">
      <c r="A5" s="49" t="s">
        <v>278</v>
      </c>
      <c r="B5" s="50"/>
      <c r="C5" s="34" t="s">
        <v>0</v>
      </c>
      <c r="D5" s="7">
        <v>2024</v>
      </c>
      <c r="E5" s="32"/>
      <c r="F5" s="32"/>
      <c r="G5" s="32"/>
      <c r="H5" s="40"/>
    </row>
    <row r="6" spans="1:8" ht="15.75" thickBot="1">
      <c r="A6" s="73" t="s">
        <v>1</v>
      </c>
      <c r="B6" s="74"/>
      <c r="C6" s="41"/>
      <c r="D6" s="42"/>
      <c r="E6" s="42"/>
      <c r="F6" s="42"/>
      <c r="G6" s="42"/>
      <c r="H6" s="43"/>
    </row>
    <row r="7" spans="1:8" ht="30">
      <c r="A7" s="39" t="s">
        <v>2</v>
      </c>
      <c r="B7" s="75" t="s">
        <v>3</v>
      </c>
      <c r="C7" s="76"/>
      <c r="D7" s="76"/>
      <c r="E7" s="76"/>
      <c r="F7" s="77"/>
      <c r="G7" s="78" t="s">
        <v>282</v>
      </c>
      <c r="H7" s="79"/>
    </row>
    <row r="8" spans="1:8">
      <c r="A8" s="33"/>
      <c r="B8" s="64"/>
      <c r="C8" s="65"/>
      <c r="D8" s="65"/>
      <c r="E8" s="65"/>
      <c r="F8" s="66"/>
      <c r="G8" s="64"/>
      <c r="H8" s="66"/>
    </row>
    <row r="9" spans="1:8">
      <c r="A9" s="3"/>
      <c r="B9" s="58"/>
      <c r="C9" s="59"/>
      <c r="D9" s="59"/>
      <c r="E9" s="59"/>
      <c r="F9" s="60"/>
      <c r="G9" s="58"/>
      <c r="H9" s="60"/>
    </row>
    <row r="10" spans="1:8">
      <c r="A10" s="15" t="s">
        <v>15</v>
      </c>
      <c r="B10" s="55" t="s">
        <v>16</v>
      </c>
      <c r="C10" s="56"/>
      <c r="D10" s="56"/>
      <c r="E10" s="56"/>
      <c r="F10" s="57"/>
      <c r="G10" s="47">
        <f>Sheet2!G21</f>
        <v>69787528.487499997</v>
      </c>
      <c r="H10" s="48"/>
    </row>
    <row r="11" spans="1:8">
      <c r="A11" s="15" t="s">
        <v>38</v>
      </c>
      <c r="B11" s="55" t="s">
        <v>39</v>
      </c>
      <c r="C11" s="56"/>
      <c r="D11" s="56"/>
      <c r="E11" s="56"/>
      <c r="F11" s="57"/>
      <c r="G11" s="58"/>
      <c r="H11" s="60"/>
    </row>
    <row r="12" spans="1:8">
      <c r="A12" s="12" t="s">
        <v>40</v>
      </c>
      <c r="B12" s="61" t="s">
        <v>283</v>
      </c>
      <c r="C12" s="62"/>
      <c r="D12" s="62"/>
      <c r="E12" s="62"/>
      <c r="F12" s="63"/>
      <c r="G12" s="47">
        <f>Sheet2!G76</f>
        <v>120589672.47989999</v>
      </c>
      <c r="H12" s="48"/>
    </row>
    <row r="13" spans="1:8">
      <c r="A13" s="35" t="s">
        <v>99</v>
      </c>
      <c r="B13" s="61" t="s">
        <v>284</v>
      </c>
      <c r="C13" s="62"/>
      <c r="D13" s="62"/>
      <c r="E13" s="62"/>
      <c r="F13" s="63"/>
      <c r="G13" s="47">
        <f>Sheet2!G104</f>
        <v>14810334.309</v>
      </c>
      <c r="H13" s="48"/>
    </row>
    <row r="14" spans="1:8">
      <c r="A14" s="35" t="s">
        <v>105</v>
      </c>
      <c r="B14" s="61" t="s">
        <v>285</v>
      </c>
      <c r="C14" s="62"/>
      <c r="D14" s="62"/>
      <c r="E14" s="62"/>
      <c r="F14" s="63"/>
      <c r="G14" s="47">
        <f>Sheet2!G133</f>
        <v>107168010.40189999</v>
      </c>
      <c r="H14" s="48"/>
    </row>
    <row r="15" spans="1:8">
      <c r="A15" s="35" t="s">
        <v>110</v>
      </c>
      <c r="B15" s="61" t="s">
        <v>286</v>
      </c>
      <c r="C15" s="62"/>
      <c r="D15" s="62"/>
      <c r="E15" s="62"/>
      <c r="F15" s="63"/>
      <c r="G15" s="47">
        <v>73510512.219999999</v>
      </c>
      <c r="H15" s="48"/>
    </row>
    <row r="16" spans="1:8">
      <c r="A16" s="35" t="s">
        <v>113</v>
      </c>
      <c r="B16" s="61" t="s">
        <v>287</v>
      </c>
      <c r="C16" s="62"/>
      <c r="D16" s="62"/>
      <c r="E16" s="62"/>
      <c r="F16" s="63"/>
      <c r="G16" s="47">
        <f>Sheet2!G154</f>
        <v>73510512.223100007</v>
      </c>
      <c r="H16" s="48"/>
    </row>
    <row r="17" spans="1:8">
      <c r="A17" s="35" t="s">
        <v>120</v>
      </c>
      <c r="B17" s="61" t="s">
        <v>288</v>
      </c>
      <c r="C17" s="62"/>
      <c r="D17" s="62"/>
      <c r="E17" s="62"/>
      <c r="F17" s="63"/>
      <c r="G17" s="47">
        <f>Sheet2!G177</f>
        <v>95962537.717799991</v>
      </c>
      <c r="H17" s="48"/>
    </row>
    <row r="18" spans="1:8">
      <c r="A18" s="15" t="s">
        <v>125</v>
      </c>
      <c r="B18" s="55" t="s">
        <v>126</v>
      </c>
      <c r="C18" s="56"/>
      <c r="D18" s="56"/>
      <c r="E18" s="56"/>
      <c r="F18" s="57"/>
      <c r="G18" s="47">
        <f>Sheet2!G207</f>
        <v>294765253.18809998</v>
      </c>
      <c r="H18" s="48"/>
    </row>
    <row r="19" spans="1:8">
      <c r="A19" s="15" t="s">
        <v>131</v>
      </c>
      <c r="B19" s="55" t="s">
        <v>132</v>
      </c>
      <c r="C19" s="56"/>
      <c r="D19" s="56"/>
      <c r="E19" s="56"/>
      <c r="F19" s="57"/>
      <c r="G19" s="47">
        <f>Sheet2!G214</f>
        <v>72236762.875</v>
      </c>
      <c r="H19" s="48"/>
    </row>
    <row r="20" spans="1:8">
      <c r="A20" s="15" t="s">
        <v>149</v>
      </c>
      <c r="B20" s="55" t="s">
        <v>289</v>
      </c>
      <c r="C20" s="56"/>
      <c r="D20" s="56"/>
      <c r="E20" s="56"/>
      <c r="F20" s="57"/>
      <c r="G20" s="47">
        <f>Sheet2!G229</f>
        <v>220481870</v>
      </c>
      <c r="H20" s="48"/>
    </row>
    <row r="21" spans="1:8">
      <c r="A21" s="15" t="s">
        <v>159</v>
      </c>
      <c r="B21" s="55" t="s">
        <v>160</v>
      </c>
      <c r="C21" s="56"/>
      <c r="D21" s="56"/>
      <c r="E21" s="56"/>
      <c r="F21" s="57"/>
      <c r="G21" s="47">
        <f>Sheet2!G318</f>
        <v>1801797583.9547997</v>
      </c>
      <c r="H21" s="48"/>
    </row>
    <row r="22" spans="1:8">
      <c r="A22" s="15" t="s">
        <v>168</v>
      </c>
      <c r="B22" s="55" t="s">
        <v>169</v>
      </c>
      <c r="C22" s="56"/>
      <c r="D22" s="56"/>
      <c r="E22" s="56"/>
      <c r="F22" s="57"/>
      <c r="G22" s="47">
        <v>177087059.31</v>
      </c>
      <c r="H22" s="48"/>
    </row>
    <row r="23" spans="1:8">
      <c r="A23" s="15" t="s">
        <v>250</v>
      </c>
      <c r="B23" s="55" t="s">
        <v>290</v>
      </c>
      <c r="C23" s="56"/>
      <c r="D23" s="56"/>
      <c r="E23" s="56"/>
      <c r="F23" s="57"/>
      <c r="G23" s="47">
        <v>96016488.189999998</v>
      </c>
      <c r="H23" s="48"/>
    </row>
    <row r="24" spans="1:8">
      <c r="A24" s="15" t="s">
        <v>291</v>
      </c>
      <c r="B24" s="55" t="s">
        <v>251</v>
      </c>
      <c r="C24" s="56"/>
      <c r="D24" s="56"/>
      <c r="E24" s="56"/>
      <c r="F24" s="57"/>
      <c r="G24" s="47">
        <v>19000000</v>
      </c>
      <c r="H24" s="48"/>
    </row>
    <row r="25" spans="1:8">
      <c r="A25" s="3"/>
      <c r="B25" s="58"/>
      <c r="C25" s="59"/>
      <c r="D25" s="59"/>
      <c r="E25" s="59"/>
      <c r="F25" s="60"/>
      <c r="G25" s="58"/>
      <c r="H25" s="60"/>
    </row>
    <row r="26" spans="1:8">
      <c r="A26" s="44" t="s">
        <v>292</v>
      </c>
      <c r="B26" s="45"/>
      <c r="C26" s="45"/>
      <c r="D26" s="45"/>
      <c r="E26" s="45"/>
      <c r="F26" s="46"/>
      <c r="G26" s="53">
        <v>1801797583.95</v>
      </c>
      <c r="H26" s="54"/>
    </row>
    <row r="27" spans="1:8">
      <c r="A27" s="44" t="s">
        <v>293</v>
      </c>
      <c r="B27" s="45"/>
      <c r="C27" s="45"/>
      <c r="D27" s="45"/>
      <c r="E27" s="45"/>
      <c r="F27" s="46"/>
      <c r="G27" s="53">
        <v>198197734.24000001</v>
      </c>
      <c r="H27" s="54"/>
    </row>
    <row r="28" spans="1:8">
      <c r="A28" s="44" t="s">
        <v>294</v>
      </c>
      <c r="B28" s="45"/>
      <c r="C28" s="45"/>
      <c r="D28" s="45"/>
      <c r="E28" s="45"/>
      <c r="F28" s="46"/>
      <c r="G28" s="53">
        <v>1999995318.1900001</v>
      </c>
      <c r="H28" s="54"/>
    </row>
    <row r="29" spans="1:8">
      <c r="A29" s="44" t="s">
        <v>295</v>
      </c>
      <c r="B29" s="45"/>
      <c r="C29" s="45"/>
      <c r="D29" s="45"/>
      <c r="E29" s="45"/>
      <c r="F29" s="46"/>
      <c r="G29" s="47">
        <v>1999995000</v>
      </c>
      <c r="H29" s="48"/>
    </row>
    <row r="30" spans="1:8" ht="40.5" customHeight="1">
      <c r="A30" s="44" t="s">
        <v>296</v>
      </c>
      <c r="B30" s="45"/>
      <c r="C30" s="45"/>
      <c r="D30" s="45"/>
      <c r="E30" s="45"/>
      <c r="F30" s="45"/>
      <c r="G30" s="45"/>
      <c r="H30" s="46"/>
    </row>
  </sheetData>
  <mergeCells count="53">
    <mergeCell ref="A1:H1"/>
    <mergeCell ref="A2:H2"/>
    <mergeCell ref="A5:B5"/>
    <mergeCell ref="A6:B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G25:H25"/>
    <mergeCell ref="B20:F20"/>
    <mergeCell ref="G20:H20"/>
    <mergeCell ref="B21:F21"/>
    <mergeCell ref="G21:H21"/>
    <mergeCell ref="B22:F22"/>
    <mergeCell ref="G22:H22"/>
    <mergeCell ref="A29:F29"/>
    <mergeCell ref="G29:H29"/>
    <mergeCell ref="A30:H30"/>
    <mergeCell ref="A4:B4"/>
    <mergeCell ref="D4:H4"/>
    <mergeCell ref="A26:F26"/>
    <mergeCell ref="G26:H26"/>
    <mergeCell ref="A27:F27"/>
    <mergeCell ref="G27:H27"/>
    <mergeCell ref="A28:F28"/>
    <mergeCell ref="G28:H28"/>
    <mergeCell ref="B23:F23"/>
    <mergeCell ref="G23:H23"/>
    <mergeCell ref="B24:F24"/>
    <mergeCell ref="G24:H24"/>
    <mergeCell ref="B25:F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3"/>
  <sheetViews>
    <sheetView topLeftCell="A301" zoomScale="60" zoomScaleNormal="60" workbookViewId="0">
      <selection activeCell="A322" sqref="A322:G323"/>
    </sheetView>
  </sheetViews>
  <sheetFormatPr defaultColWidth="8.7109375" defaultRowHeight="15"/>
  <cols>
    <col min="1" max="1" width="5.5703125" style="21" bestFit="1" customWidth="1"/>
    <col min="2" max="2" width="83.42578125" style="2" customWidth="1"/>
    <col min="3" max="3" width="7.85546875" style="21" bestFit="1" customWidth="1"/>
    <col min="4" max="4" width="7.7109375" style="21" customWidth="1"/>
    <col min="5" max="5" width="14.5703125" style="21" bestFit="1" customWidth="1"/>
    <col min="6" max="6" width="12.28515625" style="2" bestFit="1" customWidth="1"/>
    <col min="7" max="7" width="15.42578125" style="2" bestFit="1" customWidth="1"/>
    <col min="8" max="16384" width="8.7109375" style="2"/>
  </cols>
  <sheetData>
    <row r="1" spans="1:8">
      <c r="A1" s="97" t="s">
        <v>275</v>
      </c>
      <c r="B1" s="97"/>
      <c r="C1" s="97"/>
      <c r="D1" s="97"/>
      <c r="E1" s="97"/>
      <c r="F1" s="97"/>
      <c r="G1" s="97"/>
      <c r="H1" s="1"/>
    </row>
    <row r="2" spans="1:8">
      <c r="A2" s="5"/>
      <c r="B2" s="5"/>
      <c r="C2" s="5"/>
      <c r="D2" s="5"/>
      <c r="E2" s="5"/>
      <c r="F2" s="5"/>
      <c r="G2" s="5"/>
      <c r="H2" s="1"/>
    </row>
    <row r="3" spans="1:8" ht="14.1" customHeight="1">
      <c r="A3" s="98" t="s">
        <v>276</v>
      </c>
      <c r="B3" s="98"/>
      <c r="C3" s="84"/>
      <c r="D3" s="84"/>
      <c r="E3" s="84"/>
      <c r="F3" s="84"/>
      <c r="G3" s="84"/>
      <c r="H3" s="84"/>
    </row>
    <row r="4" spans="1:8" ht="14.1" customHeight="1">
      <c r="A4" s="98" t="s">
        <v>277</v>
      </c>
      <c r="B4" s="98"/>
      <c r="C4" s="99"/>
      <c r="D4" s="99"/>
      <c r="E4" s="99"/>
      <c r="F4" s="99"/>
      <c r="G4" s="99"/>
      <c r="H4" s="99"/>
    </row>
    <row r="5" spans="1:8">
      <c r="A5" s="6"/>
      <c r="B5" s="6"/>
      <c r="C5" s="8"/>
      <c r="D5" s="8"/>
      <c r="E5" s="8"/>
      <c r="F5" s="8"/>
      <c r="G5" s="8"/>
      <c r="H5" s="8"/>
    </row>
    <row r="6" spans="1:8" s="21" customFormat="1" ht="30">
      <c r="A6" s="19" t="s">
        <v>2</v>
      </c>
      <c r="B6" s="20" t="s">
        <v>3</v>
      </c>
      <c r="C6" s="19" t="s">
        <v>4</v>
      </c>
      <c r="D6" s="19" t="s">
        <v>261</v>
      </c>
      <c r="E6" s="19" t="s">
        <v>5</v>
      </c>
      <c r="F6" s="19" t="s">
        <v>6</v>
      </c>
      <c r="G6" s="19" t="s">
        <v>7</v>
      </c>
    </row>
    <row r="7" spans="1:8" s="21" customFormat="1">
      <c r="A7" s="19" t="s">
        <v>8</v>
      </c>
      <c r="B7" s="20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</row>
    <row r="8" spans="1:8">
      <c r="A8" s="24"/>
      <c r="B8" s="4"/>
      <c r="C8" s="24"/>
      <c r="D8" s="24"/>
      <c r="E8" s="24"/>
      <c r="F8" s="3"/>
      <c r="G8" s="3"/>
      <c r="H8" s="1"/>
    </row>
    <row r="9" spans="1:8" s="21" customFormat="1">
      <c r="A9" s="22" t="s">
        <v>15</v>
      </c>
      <c r="B9" s="23" t="s">
        <v>16</v>
      </c>
      <c r="C9" s="24"/>
      <c r="D9" s="24"/>
      <c r="E9" s="24"/>
      <c r="F9" s="24"/>
      <c r="G9" s="24"/>
    </row>
    <row r="10" spans="1:8">
      <c r="A10" s="25">
        <v>1</v>
      </c>
      <c r="B10" s="10" t="s">
        <v>17</v>
      </c>
      <c r="C10" s="27">
        <v>1</v>
      </c>
      <c r="D10" s="26" t="s">
        <v>18</v>
      </c>
      <c r="E10" s="26" t="s">
        <v>19</v>
      </c>
      <c r="F10" s="11">
        <v>6000000</v>
      </c>
      <c r="G10" s="11">
        <f>F10*C10</f>
        <v>6000000</v>
      </c>
      <c r="H10" s="1"/>
    </row>
    <row r="11" spans="1:8">
      <c r="A11" s="25">
        <v>2</v>
      </c>
      <c r="B11" s="10" t="s">
        <v>20</v>
      </c>
      <c r="C11" s="24"/>
      <c r="D11" s="24"/>
      <c r="E11" s="24"/>
      <c r="F11" s="3"/>
      <c r="G11" s="3"/>
      <c r="H11" s="1"/>
    </row>
    <row r="12" spans="1:8" ht="16.5">
      <c r="A12" s="26" t="s">
        <v>8</v>
      </c>
      <c r="B12" s="10" t="s">
        <v>21</v>
      </c>
      <c r="C12" s="27">
        <v>25.95</v>
      </c>
      <c r="D12" s="24" t="s">
        <v>259</v>
      </c>
      <c r="E12" s="26" t="s">
        <v>22</v>
      </c>
      <c r="F12" s="11">
        <v>1034971.25</v>
      </c>
      <c r="G12" s="11">
        <f t="shared" ref="G12:G20" si="0">F12*C12</f>
        <v>26857503.9375</v>
      </c>
      <c r="H12" s="1"/>
    </row>
    <row r="13" spans="1:8" ht="16.5">
      <c r="A13" s="26" t="s">
        <v>9</v>
      </c>
      <c r="B13" s="10" t="s">
        <v>265</v>
      </c>
      <c r="C13" s="27">
        <v>0.88</v>
      </c>
      <c r="D13" s="24" t="s">
        <v>259</v>
      </c>
      <c r="E13" s="26" t="s">
        <v>23</v>
      </c>
      <c r="F13" s="11">
        <v>2069942.5</v>
      </c>
      <c r="G13" s="11">
        <f t="shared" si="0"/>
        <v>1821549.4</v>
      </c>
      <c r="H13" s="1"/>
    </row>
    <row r="14" spans="1:8">
      <c r="A14" s="26" t="s">
        <v>12</v>
      </c>
      <c r="B14" s="10" t="s">
        <v>24</v>
      </c>
      <c r="C14" s="27">
        <v>31.66</v>
      </c>
      <c r="D14" s="26" t="s">
        <v>25</v>
      </c>
      <c r="E14" s="26" t="s">
        <v>19</v>
      </c>
      <c r="F14" s="11">
        <v>50000</v>
      </c>
      <c r="G14" s="11">
        <f t="shared" si="0"/>
        <v>1583000</v>
      </c>
      <c r="H14" s="1"/>
    </row>
    <row r="15" spans="1:8">
      <c r="A15" s="26" t="s">
        <v>11</v>
      </c>
      <c r="B15" s="10" t="s">
        <v>26</v>
      </c>
      <c r="C15" s="27">
        <v>1</v>
      </c>
      <c r="D15" s="26" t="s">
        <v>27</v>
      </c>
      <c r="E15" s="26" t="s">
        <v>19</v>
      </c>
      <c r="F15" s="11">
        <v>2500000</v>
      </c>
      <c r="G15" s="11">
        <f t="shared" si="0"/>
        <v>2500000</v>
      </c>
      <c r="H15" s="1"/>
    </row>
    <row r="16" spans="1:8">
      <c r="A16" s="26" t="s">
        <v>10</v>
      </c>
      <c r="B16" s="10" t="s">
        <v>28</v>
      </c>
      <c r="C16" s="27">
        <v>2</v>
      </c>
      <c r="D16" s="26" t="s">
        <v>29</v>
      </c>
      <c r="E16" s="26" t="s">
        <v>19</v>
      </c>
      <c r="F16" s="11">
        <v>450000</v>
      </c>
      <c r="G16" s="11">
        <f t="shared" si="0"/>
        <v>900000</v>
      </c>
      <c r="H16" s="1"/>
    </row>
    <row r="17" spans="1:8">
      <c r="A17" s="26" t="s">
        <v>13</v>
      </c>
      <c r="B17" s="10" t="s">
        <v>30</v>
      </c>
      <c r="C17" s="27">
        <v>1</v>
      </c>
      <c r="D17" s="26" t="s">
        <v>29</v>
      </c>
      <c r="E17" s="26" t="s">
        <v>19</v>
      </c>
      <c r="F17" s="11">
        <v>250000</v>
      </c>
      <c r="G17" s="11">
        <f t="shared" si="0"/>
        <v>250000</v>
      </c>
      <c r="H17" s="1"/>
    </row>
    <row r="18" spans="1:8">
      <c r="A18" s="26" t="s">
        <v>31</v>
      </c>
      <c r="B18" s="10" t="s">
        <v>32</v>
      </c>
      <c r="C18" s="27">
        <v>1</v>
      </c>
      <c r="D18" s="26" t="s">
        <v>29</v>
      </c>
      <c r="E18" s="26" t="s">
        <v>19</v>
      </c>
      <c r="F18" s="11">
        <v>3500000</v>
      </c>
      <c r="G18" s="11">
        <f t="shared" si="0"/>
        <v>3500000</v>
      </c>
      <c r="H18" s="1"/>
    </row>
    <row r="19" spans="1:8">
      <c r="A19" s="26" t="s">
        <v>33</v>
      </c>
      <c r="B19" s="10" t="s">
        <v>34</v>
      </c>
      <c r="C19" s="27">
        <v>225.21</v>
      </c>
      <c r="D19" s="26" t="s">
        <v>25</v>
      </c>
      <c r="E19" s="26" t="s">
        <v>19</v>
      </c>
      <c r="F19" s="11">
        <v>45715</v>
      </c>
      <c r="G19" s="11">
        <f t="shared" si="0"/>
        <v>10295475.15</v>
      </c>
      <c r="H19" s="1"/>
    </row>
    <row r="20" spans="1:8">
      <c r="A20" s="25">
        <v>3</v>
      </c>
      <c r="B20" s="10" t="s">
        <v>35</v>
      </c>
      <c r="C20" s="27">
        <v>1</v>
      </c>
      <c r="D20" s="26" t="s">
        <v>18</v>
      </c>
      <c r="E20" s="26" t="s">
        <v>36</v>
      </c>
      <c r="F20" s="11">
        <v>16080000</v>
      </c>
      <c r="G20" s="11">
        <f t="shared" si="0"/>
        <v>16080000</v>
      </c>
      <c r="H20" s="1"/>
    </row>
    <row r="21" spans="1:8" ht="14.1" customHeight="1">
      <c r="A21" s="80" t="s">
        <v>37</v>
      </c>
      <c r="B21" s="81"/>
      <c r="C21" s="81"/>
      <c r="D21" s="81"/>
      <c r="E21" s="81"/>
      <c r="F21" s="82"/>
      <c r="G21" s="14">
        <f>SUM(G10:G20)</f>
        <v>69787528.487499997</v>
      </c>
      <c r="H21" s="1"/>
    </row>
    <row r="22" spans="1:8">
      <c r="A22" s="22" t="s">
        <v>38</v>
      </c>
      <c r="B22" s="9" t="s">
        <v>39</v>
      </c>
      <c r="C22" s="24"/>
      <c r="D22" s="24"/>
      <c r="E22" s="24"/>
      <c r="F22" s="3"/>
      <c r="G22" s="3"/>
      <c r="H22" s="1"/>
    </row>
    <row r="23" spans="1:8">
      <c r="A23" s="22" t="s">
        <v>40</v>
      </c>
      <c r="B23" s="9" t="s">
        <v>41</v>
      </c>
      <c r="C23" s="24"/>
      <c r="D23" s="24"/>
      <c r="E23" s="24"/>
      <c r="F23" s="3"/>
      <c r="G23" s="3"/>
      <c r="H23" s="1"/>
    </row>
    <row r="24" spans="1:8">
      <c r="A24" s="25">
        <v>1</v>
      </c>
      <c r="B24" s="10" t="s">
        <v>42</v>
      </c>
      <c r="C24" s="27">
        <v>23.08</v>
      </c>
      <c r="D24" s="26" t="s">
        <v>27</v>
      </c>
      <c r="E24" s="26" t="s">
        <v>43</v>
      </c>
      <c r="F24" s="11">
        <v>85263.3</v>
      </c>
      <c r="G24" s="11">
        <f t="shared" ref="G24:G28" si="1">F24*C24</f>
        <v>1967876.9639999999</v>
      </c>
      <c r="H24" s="1"/>
    </row>
    <row r="25" spans="1:8">
      <c r="A25" s="25">
        <v>2</v>
      </c>
      <c r="B25" s="10" t="s">
        <v>44</v>
      </c>
      <c r="C25" s="27">
        <v>5.74</v>
      </c>
      <c r="D25" s="24" t="s">
        <v>260</v>
      </c>
      <c r="E25" s="26" t="s">
        <v>45</v>
      </c>
      <c r="F25" s="11">
        <v>116552.5</v>
      </c>
      <c r="G25" s="11">
        <f t="shared" si="1"/>
        <v>669011.35</v>
      </c>
      <c r="H25" s="1"/>
    </row>
    <row r="26" spans="1:8">
      <c r="A26" s="25">
        <v>3</v>
      </c>
      <c r="B26" s="10" t="s">
        <v>46</v>
      </c>
      <c r="C26" s="27">
        <v>3.54</v>
      </c>
      <c r="D26" s="24" t="s">
        <v>260</v>
      </c>
      <c r="E26" s="26" t="s">
        <v>47</v>
      </c>
      <c r="F26" s="11">
        <v>83375</v>
      </c>
      <c r="G26" s="11">
        <f t="shared" si="1"/>
        <v>295147.5</v>
      </c>
      <c r="H26" s="1"/>
    </row>
    <row r="27" spans="1:8">
      <c r="A27" s="25">
        <v>4</v>
      </c>
      <c r="B27" s="10" t="s">
        <v>48</v>
      </c>
      <c r="C27" s="27">
        <v>0.28000000000000003</v>
      </c>
      <c r="D27" s="24" t="s">
        <v>260</v>
      </c>
      <c r="E27" s="26" t="s">
        <v>49</v>
      </c>
      <c r="F27" s="11">
        <v>121238.75</v>
      </c>
      <c r="G27" s="11">
        <f t="shared" si="1"/>
        <v>33946.850000000006</v>
      </c>
      <c r="H27" s="1"/>
    </row>
    <row r="28" spans="1:8">
      <c r="A28" s="25">
        <v>5</v>
      </c>
      <c r="B28" s="10" t="s">
        <v>50</v>
      </c>
      <c r="C28" s="27">
        <v>0.17</v>
      </c>
      <c r="D28" s="24" t="s">
        <v>260</v>
      </c>
      <c r="E28" s="26" t="s">
        <v>51</v>
      </c>
      <c r="F28" s="11">
        <v>1151592.75</v>
      </c>
      <c r="G28" s="11">
        <f t="shared" si="1"/>
        <v>195770.76750000002</v>
      </c>
      <c r="H28" s="1"/>
    </row>
    <row r="29" spans="1:8">
      <c r="A29" s="25">
        <v>6</v>
      </c>
      <c r="B29" s="10" t="s">
        <v>52</v>
      </c>
      <c r="C29" s="24"/>
      <c r="D29" s="24"/>
      <c r="E29" s="24"/>
      <c r="F29" s="3"/>
      <c r="G29" s="3"/>
      <c r="H29" s="1"/>
    </row>
    <row r="30" spans="1:8">
      <c r="A30" s="24"/>
      <c r="B30" s="10" t="s">
        <v>53</v>
      </c>
      <c r="C30" s="27">
        <v>0.54</v>
      </c>
      <c r="D30" s="24" t="s">
        <v>260</v>
      </c>
      <c r="E30" s="26" t="s">
        <v>54</v>
      </c>
      <c r="F30" s="11">
        <v>1479915.25</v>
      </c>
      <c r="G30" s="11">
        <f t="shared" ref="G30:G32" si="2">F30*C30</f>
        <v>799154.2350000001</v>
      </c>
      <c r="H30" s="1"/>
    </row>
    <row r="31" spans="1:8">
      <c r="A31" s="24"/>
      <c r="B31" s="10" t="s">
        <v>55</v>
      </c>
      <c r="C31" s="27">
        <v>81.680000000000007</v>
      </c>
      <c r="D31" s="26" t="s">
        <v>56</v>
      </c>
      <c r="E31" s="26" t="s">
        <v>57</v>
      </c>
      <c r="F31" s="11">
        <v>19669.599999999999</v>
      </c>
      <c r="G31" s="11">
        <f t="shared" si="2"/>
        <v>1606612.9280000001</v>
      </c>
      <c r="H31" s="1"/>
    </row>
    <row r="32" spans="1:8">
      <c r="A32" s="24"/>
      <c r="B32" s="10" t="s">
        <v>58</v>
      </c>
      <c r="C32" s="27">
        <v>1.92</v>
      </c>
      <c r="D32" s="26" t="s">
        <v>25</v>
      </c>
      <c r="E32" s="26" t="s">
        <v>59</v>
      </c>
      <c r="F32" s="11">
        <v>213877</v>
      </c>
      <c r="G32" s="11">
        <f t="shared" si="2"/>
        <v>410643.83999999997</v>
      </c>
      <c r="H32" s="1"/>
    </row>
    <row r="33" spans="1:8">
      <c r="A33" s="25">
        <v>7</v>
      </c>
      <c r="B33" s="10" t="s">
        <v>60</v>
      </c>
      <c r="C33" s="24"/>
      <c r="D33" s="24"/>
      <c r="E33" s="24"/>
      <c r="F33" s="3"/>
      <c r="G33" s="3"/>
      <c r="H33" s="1"/>
    </row>
    <row r="34" spans="1:8">
      <c r="A34" s="24"/>
      <c r="B34" s="10" t="s">
        <v>53</v>
      </c>
      <c r="C34" s="27">
        <v>0.43</v>
      </c>
      <c r="D34" s="24" t="s">
        <v>260</v>
      </c>
      <c r="E34" s="26" t="s">
        <v>54</v>
      </c>
      <c r="F34" s="11">
        <v>1479915.25</v>
      </c>
      <c r="G34" s="11">
        <f t="shared" ref="G34:G36" si="3">F34*C34</f>
        <v>636363.5575</v>
      </c>
      <c r="H34" s="1"/>
    </row>
    <row r="35" spans="1:8">
      <c r="A35" s="24"/>
      <c r="B35" s="10" t="s">
        <v>55</v>
      </c>
      <c r="C35" s="27">
        <v>69.650000000000006</v>
      </c>
      <c r="D35" s="26" t="s">
        <v>56</v>
      </c>
      <c r="E35" s="26" t="s">
        <v>57</v>
      </c>
      <c r="F35" s="11">
        <v>19669.599999999999</v>
      </c>
      <c r="G35" s="11">
        <f t="shared" si="3"/>
        <v>1369987.64</v>
      </c>
      <c r="H35" s="1"/>
    </row>
    <row r="36" spans="1:8">
      <c r="A36" s="24"/>
      <c r="B36" s="10" t="s">
        <v>61</v>
      </c>
      <c r="C36" s="27">
        <v>5.76</v>
      </c>
      <c r="D36" s="26" t="s">
        <v>25</v>
      </c>
      <c r="E36" s="26" t="s">
        <v>62</v>
      </c>
      <c r="F36" s="11">
        <v>327310.13</v>
      </c>
      <c r="G36" s="11">
        <f t="shared" si="3"/>
        <v>1885306.3488</v>
      </c>
      <c r="H36" s="1"/>
    </row>
    <row r="37" spans="1:8">
      <c r="A37" s="25">
        <v>8</v>
      </c>
      <c r="B37" s="10" t="s">
        <v>63</v>
      </c>
      <c r="C37" s="24"/>
      <c r="D37" s="24"/>
      <c r="E37" s="24"/>
      <c r="F37" s="3"/>
      <c r="G37" s="3"/>
      <c r="H37" s="1"/>
    </row>
    <row r="38" spans="1:8">
      <c r="A38" s="24"/>
      <c r="B38" s="10" t="s">
        <v>53</v>
      </c>
      <c r="C38" s="27">
        <v>0.64</v>
      </c>
      <c r="D38" s="24" t="s">
        <v>260</v>
      </c>
      <c r="E38" s="26" t="s">
        <v>54</v>
      </c>
      <c r="F38" s="11">
        <v>1479915.25</v>
      </c>
      <c r="G38" s="11">
        <f t="shared" ref="G38:G40" si="4">F38*C38</f>
        <v>947145.76</v>
      </c>
      <c r="H38" s="1"/>
    </row>
    <row r="39" spans="1:8">
      <c r="A39" s="24"/>
      <c r="B39" s="10" t="s">
        <v>55</v>
      </c>
      <c r="C39" s="27">
        <v>72.64</v>
      </c>
      <c r="D39" s="26" t="s">
        <v>56</v>
      </c>
      <c r="E39" s="26" t="s">
        <v>57</v>
      </c>
      <c r="F39" s="11">
        <v>19669.599999999999</v>
      </c>
      <c r="G39" s="11">
        <f t="shared" si="4"/>
        <v>1428799.7439999999</v>
      </c>
      <c r="H39" s="1"/>
    </row>
    <row r="40" spans="1:8">
      <c r="A40" s="24"/>
      <c r="B40" s="10" t="s">
        <v>64</v>
      </c>
      <c r="C40" s="27">
        <v>4.24</v>
      </c>
      <c r="D40" s="26" t="s">
        <v>25</v>
      </c>
      <c r="E40" s="26" t="s">
        <v>65</v>
      </c>
      <c r="F40" s="11">
        <v>222079.38</v>
      </c>
      <c r="G40" s="11">
        <f t="shared" si="4"/>
        <v>941616.57120000012</v>
      </c>
      <c r="H40" s="1"/>
    </row>
    <row r="41" spans="1:8">
      <c r="A41" s="25">
        <v>9</v>
      </c>
      <c r="B41" s="10" t="s">
        <v>66</v>
      </c>
      <c r="C41" s="24"/>
      <c r="D41" s="24"/>
      <c r="E41" s="24"/>
      <c r="F41" s="3"/>
      <c r="G41" s="3"/>
      <c r="H41" s="1"/>
    </row>
    <row r="42" spans="1:8">
      <c r="A42" s="24"/>
      <c r="B42" s="10" t="s">
        <v>53</v>
      </c>
      <c r="C42" s="27">
        <v>0.14000000000000001</v>
      </c>
      <c r="D42" s="24" t="s">
        <v>260</v>
      </c>
      <c r="E42" s="26" t="s">
        <v>54</v>
      </c>
      <c r="F42" s="11">
        <v>1479915.25</v>
      </c>
      <c r="G42" s="11">
        <f t="shared" ref="G42:G44" si="5">F42*C42</f>
        <v>207188.13500000001</v>
      </c>
      <c r="H42" s="1"/>
    </row>
    <row r="43" spans="1:8">
      <c r="A43" s="24"/>
      <c r="B43" s="10" t="s">
        <v>55</v>
      </c>
      <c r="C43" s="27">
        <v>20.09</v>
      </c>
      <c r="D43" s="26" t="s">
        <v>56</v>
      </c>
      <c r="E43" s="26" t="s">
        <v>57</v>
      </c>
      <c r="F43" s="11">
        <v>19669.599999999999</v>
      </c>
      <c r="G43" s="11">
        <f t="shared" si="5"/>
        <v>395162.26399999997</v>
      </c>
      <c r="H43" s="1"/>
    </row>
    <row r="44" spans="1:8">
      <c r="A44" s="24"/>
      <c r="B44" s="10" t="s">
        <v>64</v>
      </c>
      <c r="C44" s="27">
        <v>1.89</v>
      </c>
      <c r="D44" s="26" t="s">
        <v>25</v>
      </c>
      <c r="E44" s="26" t="s">
        <v>65</v>
      </c>
      <c r="F44" s="11">
        <v>222079.38</v>
      </c>
      <c r="G44" s="11">
        <f t="shared" si="5"/>
        <v>419730.0282</v>
      </c>
      <c r="H44" s="1"/>
    </row>
    <row r="45" spans="1:8">
      <c r="A45" s="25">
        <v>10</v>
      </c>
      <c r="B45" s="10" t="s">
        <v>67</v>
      </c>
      <c r="C45" s="24"/>
      <c r="D45" s="24"/>
      <c r="E45" s="24"/>
      <c r="F45" s="3"/>
      <c r="G45" s="3"/>
      <c r="H45" s="1"/>
    </row>
    <row r="46" spans="1:8">
      <c r="A46" s="24"/>
      <c r="B46" s="10" t="s">
        <v>53</v>
      </c>
      <c r="C46" s="27">
        <v>1.62</v>
      </c>
      <c r="D46" s="24" t="s">
        <v>260</v>
      </c>
      <c r="E46" s="26" t="s">
        <v>54</v>
      </c>
      <c r="F46" s="11">
        <v>1479915.25</v>
      </c>
      <c r="G46" s="11">
        <f t="shared" ref="G46:G48" si="6">F46*C46</f>
        <v>2397462.7050000001</v>
      </c>
      <c r="H46" s="1"/>
    </row>
    <row r="47" spans="1:8">
      <c r="A47" s="24"/>
      <c r="B47" s="10" t="s">
        <v>55</v>
      </c>
      <c r="C47" s="27">
        <v>170.26</v>
      </c>
      <c r="D47" s="26" t="s">
        <v>56</v>
      </c>
      <c r="E47" s="26" t="s">
        <v>57</v>
      </c>
      <c r="F47" s="11">
        <v>19669.599999999999</v>
      </c>
      <c r="G47" s="11">
        <f t="shared" si="6"/>
        <v>3348946.0959999994</v>
      </c>
      <c r="H47" s="1"/>
    </row>
    <row r="48" spans="1:8">
      <c r="A48" s="24"/>
      <c r="B48" s="10" t="s">
        <v>64</v>
      </c>
      <c r="C48" s="27">
        <v>21.6</v>
      </c>
      <c r="D48" s="26" t="s">
        <v>25</v>
      </c>
      <c r="E48" s="26" t="s">
        <v>62</v>
      </c>
      <c r="F48" s="11">
        <v>327310.13</v>
      </c>
      <c r="G48" s="11">
        <f t="shared" si="6"/>
        <v>7069898.8080000002</v>
      </c>
      <c r="H48" s="1"/>
    </row>
    <row r="49" spans="1:8">
      <c r="A49" s="25">
        <v>11</v>
      </c>
      <c r="B49" s="10" t="s">
        <v>68</v>
      </c>
      <c r="C49" s="24"/>
      <c r="D49" s="24"/>
      <c r="E49" s="24"/>
      <c r="F49" s="3"/>
      <c r="G49" s="3"/>
      <c r="H49" s="1"/>
    </row>
    <row r="50" spans="1:8">
      <c r="A50" s="24"/>
      <c r="B50" s="10" t="s">
        <v>53</v>
      </c>
      <c r="C50" s="27">
        <v>0.35</v>
      </c>
      <c r="D50" s="24" t="s">
        <v>260</v>
      </c>
      <c r="E50" s="26" t="s">
        <v>54</v>
      </c>
      <c r="F50" s="11">
        <v>1479915.25</v>
      </c>
      <c r="G50" s="11">
        <f t="shared" ref="G50:G52" si="7">F50*C50</f>
        <v>517970.33749999997</v>
      </c>
      <c r="H50" s="1"/>
    </row>
    <row r="51" spans="1:8">
      <c r="A51" s="24"/>
      <c r="B51" s="10" t="s">
        <v>55</v>
      </c>
      <c r="C51" s="27">
        <v>53.29</v>
      </c>
      <c r="D51" s="26" t="s">
        <v>56</v>
      </c>
      <c r="E51" s="26" t="s">
        <v>57</v>
      </c>
      <c r="F51" s="11">
        <v>19669.599999999999</v>
      </c>
      <c r="G51" s="11">
        <f t="shared" si="7"/>
        <v>1048192.9839999999</v>
      </c>
      <c r="H51" s="1"/>
    </row>
    <row r="52" spans="1:8">
      <c r="A52" s="24"/>
      <c r="B52" s="10" t="s">
        <v>69</v>
      </c>
      <c r="C52" s="27">
        <v>3.3</v>
      </c>
      <c r="D52" s="26" t="s">
        <v>25</v>
      </c>
      <c r="E52" s="26" t="s">
        <v>70</v>
      </c>
      <c r="F52" s="11">
        <v>332231.55</v>
      </c>
      <c r="G52" s="11">
        <f t="shared" si="7"/>
        <v>1096364.115</v>
      </c>
      <c r="H52" s="1"/>
    </row>
    <row r="53" spans="1:8">
      <c r="A53" s="25">
        <v>12</v>
      </c>
      <c r="B53" s="10" t="s">
        <v>71</v>
      </c>
      <c r="C53" s="24"/>
      <c r="D53" s="24"/>
      <c r="E53" s="24"/>
      <c r="F53" s="3"/>
      <c r="G53" s="3"/>
      <c r="H53" s="1"/>
    </row>
    <row r="54" spans="1:8">
      <c r="A54" s="24"/>
      <c r="B54" s="10" t="s">
        <v>53</v>
      </c>
      <c r="C54" s="27">
        <v>0.11</v>
      </c>
      <c r="D54" s="24" t="s">
        <v>260</v>
      </c>
      <c r="E54" s="26" t="s">
        <v>54</v>
      </c>
      <c r="F54" s="11">
        <v>1479915.25</v>
      </c>
      <c r="G54" s="11">
        <f t="shared" ref="G54:G56" si="8">F54*C54</f>
        <v>162790.67749999999</v>
      </c>
      <c r="H54" s="1"/>
    </row>
    <row r="55" spans="1:8">
      <c r="A55" s="24"/>
      <c r="B55" s="10" t="s">
        <v>55</v>
      </c>
      <c r="C55" s="27">
        <v>17.079999999999998</v>
      </c>
      <c r="D55" s="26" t="s">
        <v>56</v>
      </c>
      <c r="E55" s="26" t="s">
        <v>57</v>
      </c>
      <c r="F55" s="11">
        <v>19669.599999999999</v>
      </c>
      <c r="G55" s="11">
        <f t="shared" si="8"/>
        <v>335956.76799999992</v>
      </c>
      <c r="H55" s="1"/>
    </row>
    <row r="56" spans="1:8">
      <c r="A56" s="24"/>
      <c r="B56" s="10" t="s">
        <v>69</v>
      </c>
      <c r="C56" s="27">
        <v>1.47</v>
      </c>
      <c r="D56" s="26" t="s">
        <v>25</v>
      </c>
      <c r="E56" s="26" t="s">
        <v>70</v>
      </c>
      <c r="F56" s="11">
        <v>332231.55</v>
      </c>
      <c r="G56" s="11">
        <f t="shared" si="8"/>
        <v>488380.37849999999</v>
      </c>
      <c r="H56" s="1"/>
    </row>
    <row r="57" spans="1:8">
      <c r="A57" s="25">
        <v>13</v>
      </c>
      <c r="B57" s="10" t="s">
        <v>72</v>
      </c>
      <c r="C57" s="24"/>
      <c r="D57" s="24"/>
      <c r="E57" s="24"/>
      <c r="F57" s="3"/>
      <c r="G57" s="3"/>
      <c r="H57" s="1"/>
    </row>
    <row r="58" spans="1:8">
      <c r="A58" s="24"/>
      <c r="B58" s="10" t="s">
        <v>53</v>
      </c>
      <c r="C58" s="27">
        <v>0.94</v>
      </c>
      <c r="D58" s="24" t="s">
        <v>260</v>
      </c>
      <c r="E58" s="26" t="s">
        <v>54</v>
      </c>
      <c r="F58" s="11">
        <v>1479915.25</v>
      </c>
      <c r="G58" s="11">
        <f t="shared" ref="G58:G75" si="9">F58*C58</f>
        <v>1391120.335</v>
      </c>
      <c r="H58" s="1"/>
    </row>
    <row r="59" spans="1:8">
      <c r="A59" s="24"/>
      <c r="B59" s="10" t="s">
        <v>55</v>
      </c>
      <c r="C59" s="27">
        <v>135.13999999999999</v>
      </c>
      <c r="D59" s="26" t="s">
        <v>56</v>
      </c>
      <c r="E59" s="26" t="s">
        <v>57</v>
      </c>
      <c r="F59" s="11">
        <v>19669.599999999999</v>
      </c>
      <c r="G59" s="11">
        <f t="shared" si="9"/>
        <v>2658149.7439999995</v>
      </c>
      <c r="H59" s="1"/>
    </row>
    <row r="60" spans="1:8">
      <c r="A60" s="24"/>
      <c r="B60" s="10" t="s">
        <v>73</v>
      </c>
      <c r="C60" s="27">
        <v>7.81</v>
      </c>
      <c r="D60" s="26" t="s">
        <v>25</v>
      </c>
      <c r="E60" s="26" t="s">
        <v>74</v>
      </c>
      <c r="F60" s="11">
        <v>361810.13</v>
      </c>
      <c r="G60" s="11">
        <f t="shared" si="9"/>
        <v>2825737.1152999997</v>
      </c>
      <c r="H60" s="1"/>
    </row>
    <row r="61" spans="1:8">
      <c r="A61" s="25">
        <v>14</v>
      </c>
      <c r="B61" s="10" t="s">
        <v>75</v>
      </c>
      <c r="C61" s="27">
        <v>26.89</v>
      </c>
      <c r="D61" s="26" t="s">
        <v>25</v>
      </c>
      <c r="E61" s="26" t="s">
        <v>76</v>
      </c>
      <c r="F61" s="11">
        <v>139618.63</v>
      </c>
      <c r="G61" s="11">
        <f t="shared" si="9"/>
        <v>3754344.9607000002</v>
      </c>
      <c r="H61" s="1"/>
    </row>
    <row r="62" spans="1:8">
      <c r="A62" s="25">
        <v>15</v>
      </c>
      <c r="B62" s="10" t="s">
        <v>77</v>
      </c>
      <c r="C62" s="27">
        <v>41.13</v>
      </c>
      <c r="D62" s="26" t="s">
        <v>25</v>
      </c>
      <c r="E62" s="26" t="s">
        <v>78</v>
      </c>
      <c r="F62" s="11">
        <v>98138.7</v>
      </c>
      <c r="G62" s="11">
        <f t="shared" si="9"/>
        <v>4036444.7310000001</v>
      </c>
      <c r="H62" s="1"/>
    </row>
    <row r="63" spans="1:8">
      <c r="A63" s="25">
        <v>16</v>
      </c>
      <c r="B63" s="10" t="s">
        <v>79</v>
      </c>
      <c r="C63" s="27">
        <v>74.2</v>
      </c>
      <c r="D63" s="26" t="s">
        <v>25</v>
      </c>
      <c r="E63" s="26" t="s">
        <v>80</v>
      </c>
      <c r="F63" s="11">
        <v>60741.56</v>
      </c>
      <c r="G63" s="11">
        <f t="shared" si="9"/>
        <v>4507023.7520000003</v>
      </c>
      <c r="H63" s="1"/>
    </row>
    <row r="64" spans="1:8">
      <c r="A64" s="25">
        <v>17</v>
      </c>
      <c r="B64" s="10" t="s">
        <v>81</v>
      </c>
      <c r="C64" s="27">
        <v>7.8</v>
      </c>
      <c r="D64" s="24" t="s">
        <v>260</v>
      </c>
      <c r="E64" s="26" t="s">
        <v>82</v>
      </c>
      <c r="F64" s="11">
        <v>177675</v>
      </c>
      <c r="G64" s="11">
        <f t="shared" si="9"/>
        <v>1385865</v>
      </c>
      <c r="H64" s="1"/>
    </row>
    <row r="65" spans="1:8">
      <c r="A65" s="25">
        <v>18</v>
      </c>
      <c r="B65" s="10" t="s">
        <v>83</v>
      </c>
      <c r="C65" s="27">
        <v>7.8</v>
      </c>
      <c r="D65" s="24" t="s">
        <v>260</v>
      </c>
      <c r="E65" s="26" t="s">
        <v>84</v>
      </c>
      <c r="F65" s="11">
        <v>77625</v>
      </c>
      <c r="G65" s="11">
        <f t="shared" si="9"/>
        <v>605475</v>
      </c>
      <c r="H65" s="1"/>
    </row>
    <row r="66" spans="1:8">
      <c r="A66" s="25">
        <v>19</v>
      </c>
      <c r="B66" s="10" t="s">
        <v>85</v>
      </c>
      <c r="C66" s="27">
        <v>25.99</v>
      </c>
      <c r="D66" s="26" t="s">
        <v>25</v>
      </c>
      <c r="E66" s="26" t="s">
        <v>86</v>
      </c>
      <c r="F66" s="11">
        <v>219077.88</v>
      </c>
      <c r="G66" s="11">
        <f t="shared" si="9"/>
        <v>5693834.1011999995</v>
      </c>
      <c r="H66" s="1"/>
    </row>
    <row r="67" spans="1:8">
      <c r="A67" s="25">
        <v>20</v>
      </c>
      <c r="B67" s="10" t="s">
        <v>87</v>
      </c>
      <c r="C67" s="27">
        <v>26.2</v>
      </c>
      <c r="D67" s="26" t="s">
        <v>27</v>
      </c>
      <c r="E67" s="26" t="s">
        <v>88</v>
      </c>
      <c r="F67" s="11">
        <v>195000</v>
      </c>
      <c r="G67" s="11">
        <f t="shared" si="9"/>
        <v>5109000</v>
      </c>
      <c r="H67" s="1"/>
    </row>
    <row r="68" spans="1:8">
      <c r="A68" s="25">
        <v>21</v>
      </c>
      <c r="B68" s="10" t="s">
        <v>89</v>
      </c>
      <c r="C68" s="27">
        <v>24.28</v>
      </c>
      <c r="D68" s="26" t="s">
        <v>27</v>
      </c>
      <c r="E68" s="26" t="s">
        <v>88</v>
      </c>
      <c r="F68" s="11">
        <v>125000</v>
      </c>
      <c r="G68" s="11">
        <f t="shared" si="9"/>
        <v>3035000</v>
      </c>
      <c r="H68" s="1"/>
    </row>
    <row r="69" spans="1:8">
      <c r="A69" s="25">
        <v>22</v>
      </c>
      <c r="B69" s="10" t="s">
        <v>90</v>
      </c>
      <c r="C69" s="27">
        <v>61</v>
      </c>
      <c r="D69" s="26" t="s">
        <v>91</v>
      </c>
      <c r="E69" s="26" t="s">
        <v>88</v>
      </c>
      <c r="F69" s="11">
        <v>225000</v>
      </c>
      <c r="G69" s="11">
        <f t="shared" si="9"/>
        <v>13725000</v>
      </c>
      <c r="H69" s="1"/>
    </row>
    <row r="70" spans="1:8">
      <c r="A70" s="25">
        <v>23</v>
      </c>
      <c r="B70" s="10" t="s">
        <v>92</v>
      </c>
      <c r="C70" s="27">
        <v>1</v>
      </c>
      <c r="D70" s="26" t="s">
        <v>29</v>
      </c>
      <c r="E70" s="26" t="s">
        <v>88</v>
      </c>
      <c r="F70" s="11">
        <v>2500000</v>
      </c>
      <c r="G70" s="11">
        <f t="shared" si="9"/>
        <v>2500000</v>
      </c>
      <c r="H70" s="1"/>
    </row>
    <row r="71" spans="1:8">
      <c r="A71" s="25">
        <v>24</v>
      </c>
      <c r="B71" s="10" t="s">
        <v>93</v>
      </c>
      <c r="C71" s="27">
        <v>6.74</v>
      </c>
      <c r="D71" s="26" t="s">
        <v>27</v>
      </c>
      <c r="E71" s="26" t="s">
        <v>88</v>
      </c>
      <c r="F71" s="11">
        <v>25000</v>
      </c>
      <c r="G71" s="11">
        <f t="shared" si="9"/>
        <v>168500</v>
      </c>
      <c r="H71" s="1"/>
    </row>
    <row r="72" spans="1:8" ht="30">
      <c r="A72" s="25">
        <v>25</v>
      </c>
      <c r="B72" s="10" t="s">
        <v>262</v>
      </c>
      <c r="C72" s="27">
        <v>1</v>
      </c>
      <c r="D72" s="26" t="s">
        <v>29</v>
      </c>
      <c r="E72" s="26" t="s">
        <v>88</v>
      </c>
      <c r="F72" s="11">
        <v>13500000</v>
      </c>
      <c r="G72" s="11">
        <f t="shared" si="9"/>
        <v>13500000</v>
      </c>
      <c r="H72" s="1"/>
    </row>
    <row r="73" spans="1:8" ht="30">
      <c r="A73" s="25">
        <v>26</v>
      </c>
      <c r="B73" s="10" t="s">
        <v>266</v>
      </c>
      <c r="C73" s="27">
        <v>1</v>
      </c>
      <c r="D73" s="26" t="s">
        <v>29</v>
      </c>
      <c r="E73" s="26" t="s">
        <v>88</v>
      </c>
      <c r="F73" s="11">
        <v>11500000</v>
      </c>
      <c r="G73" s="11">
        <f t="shared" si="9"/>
        <v>11500000</v>
      </c>
      <c r="H73" s="1"/>
    </row>
    <row r="74" spans="1:8">
      <c r="A74" s="25">
        <v>27</v>
      </c>
      <c r="B74" s="10" t="s">
        <v>94</v>
      </c>
      <c r="C74" s="27">
        <v>74.2</v>
      </c>
      <c r="D74" s="26" t="s">
        <v>25</v>
      </c>
      <c r="E74" s="26" t="s">
        <v>95</v>
      </c>
      <c r="F74" s="11">
        <v>88273.54</v>
      </c>
      <c r="G74" s="11">
        <f t="shared" si="9"/>
        <v>6549896.6679999996</v>
      </c>
      <c r="H74" s="1"/>
    </row>
    <row r="75" spans="1:8">
      <c r="A75" s="25">
        <v>28</v>
      </c>
      <c r="B75" s="10" t="s">
        <v>96</v>
      </c>
      <c r="C75" s="27">
        <v>49.04</v>
      </c>
      <c r="D75" s="26" t="s">
        <v>25</v>
      </c>
      <c r="E75" s="26" t="s">
        <v>97</v>
      </c>
      <c r="F75" s="11">
        <v>142105.5</v>
      </c>
      <c r="G75" s="11">
        <f t="shared" si="9"/>
        <v>6968853.7199999997</v>
      </c>
      <c r="H75" s="1"/>
    </row>
    <row r="76" spans="1:8" ht="14.1" customHeight="1">
      <c r="A76" s="80" t="s">
        <v>98</v>
      </c>
      <c r="B76" s="81"/>
      <c r="C76" s="81"/>
      <c r="D76" s="81"/>
      <c r="E76" s="81"/>
      <c r="F76" s="82"/>
      <c r="G76" s="14">
        <f>SUM(G24:G75)</f>
        <v>120589672.47989999</v>
      </c>
      <c r="H76" s="1"/>
    </row>
    <row r="77" spans="1:8">
      <c r="A77" s="22" t="s">
        <v>99</v>
      </c>
      <c r="B77" s="9" t="s">
        <v>100</v>
      </c>
      <c r="C77" s="24"/>
      <c r="D77" s="24"/>
      <c r="E77" s="24"/>
      <c r="F77" s="3"/>
      <c r="G77" s="3"/>
      <c r="H77" s="1"/>
    </row>
    <row r="78" spans="1:8">
      <c r="A78" s="25">
        <v>1</v>
      </c>
      <c r="B78" s="10" t="s">
        <v>42</v>
      </c>
      <c r="C78" s="27">
        <v>3.65</v>
      </c>
      <c r="D78" s="26" t="s">
        <v>27</v>
      </c>
      <c r="E78" s="26" t="s">
        <v>43</v>
      </c>
      <c r="F78" s="11">
        <v>85263.3</v>
      </c>
      <c r="G78" s="11">
        <f t="shared" ref="G78:G103" si="10">F78*C78</f>
        <v>311211.04499999998</v>
      </c>
      <c r="H78" s="1"/>
    </row>
    <row r="79" spans="1:8">
      <c r="A79" s="25">
        <v>2</v>
      </c>
      <c r="B79" s="10" t="s">
        <v>44</v>
      </c>
      <c r="C79" s="27">
        <v>0.36</v>
      </c>
      <c r="D79" s="24" t="s">
        <v>260</v>
      </c>
      <c r="E79" s="26" t="s">
        <v>45</v>
      </c>
      <c r="F79" s="11">
        <v>116552.5</v>
      </c>
      <c r="G79" s="11">
        <f t="shared" si="10"/>
        <v>41958.9</v>
      </c>
      <c r="H79" s="1"/>
    </row>
    <row r="80" spans="1:8">
      <c r="A80" s="25">
        <v>3</v>
      </c>
      <c r="B80" s="10" t="s">
        <v>46</v>
      </c>
      <c r="C80" s="27">
        <v>0.08</v>
      </c>
      <c r="D80" s="24" t="s">
        <v>260</v>
      </c>
      <c r="E80" s="26" t="s">
        <v>47</v>
      </c>
      <c r="F80" s="11">
        <v>83375</v>
      </c>
      <c r="G80" s="11">
        <f t="shared" si="10"/>
        <v>6670</v>
      </c>
      <c r="H80" s="1"/>
    </row>
    <row r="81" spans="1:8">
      <c r="A81" s="25">
        <v>4</v>
      </c>
      <c r="B81" s="10" t="s">
        <v>50</v>
      </c>
      <c r="C81" s="27">
        <v>0.04</v>
      </c>
      <c r="D81" s="24" t="s">
        <v>260</v>
      </c>
      <c r="E81" s="26" t="s">
        <v>51</v>
      </c>
      <c r="F81" s="11">
        <v>1151592.75</v>
      </c>
      <c r="G81" s="11">
        <f t="shared" si="10"/>
        <v>46063.71</v>
      </c>
      <c r="H81" s="1"/>
    </row>
    <row r="82" spans="1:8">
      <c r="A82" s="25">
        <v>5</v>
      </c>
      <c r="B82" s="10" t="s">
        <v>52</v>
      </c>
      <c r="C82" s="24"/>
      <c r="D82" s="24"/>
      <c r="E82" s="24"/>
      <c r="F82" s="3"/>
      <c r="G82" s="3"/>
      <c r="H82" s="1"/>
    </row>
    <row r="83" spans="1:8">
      <c r="A83" s="24"/>
      <c r="B83" s="10" t="s">
        <v>53</v>
      </c>
      <c r="C83" s="27">
        <v>7.0000000000000007E-2</v>
      </c>
      <c r="D83" s="24" t="s">
        <v>260</v>
      </c>
      <c r="E83" s="26" t="s">
        <v>54</v>
      </c>
      <c r="F83" s="11">
        <v>1479915.25</v>
      </c>
      <c r="G83" s="11">
        <f t="shared" si="10"/>
        <v>103594.0675</v>
      </c>
      <c r="H83" s="1"/>
    </row>
    <row r="84" spans="1:8">
      <c r="A84" s="24"/>
      <c r="B84" s="10" t="s">
        <v>55</v>
      </c>
      <c r="C84" s="27">
        <v>12.43</v>
      </c>
      <c r="D84" s="26" t="s">
        <v>56</v>
      </c>
      <c r="E84" s="26" t="s">
        <v>57</v>
      </c>
      <c r="F84" s="11">
        <v>19669.599999999999</v>
      </c>
      <c r="G84" s="11">
        <f t="shared" si="10"/>
        <v>244493.12799999997</v>
      </c>
      <c r="H84" s="1"/>
    </row>
    <row r="85" spans="1:8">
      <c r="A85" s="24"/>
      <c r="B85" s="10" t="s">
        <v>58</v>
      </c>
      <c r="C85" s="27">
        <v>0.48</v>
      </c>
      <c r="D85" s="26" t="s">
        <v>25</v>
      </c>
      <c r="E85" s="26" t="s">
        <v>59</v>
      </c>
      <c r="F85" s="11">
        <v>213877</v>
      </c>
      <c r="G85" s="11">
        <f t="shared" si="10"/>
        <v>102660.95999999999</v>
      </c>
      <c r="H85" s="1"/>
    </row>
    <row r="86" spans="1:8">
      <c r="A86" s="25">
        <v>6</v>
      </c>
      <c r="B86" s="10" t="s">
        <v>101</v>
      </c>
      <c r="C86" s="24"/>
      <c r="D86" s="24"/>
      <c r="E86" s="24"/>
      <c r="F86" s="3"/>
      <c r="G86" s="3"/>
      <c r="H86" s="1"/>
    </row>
    <row r="87" spans="1:8">
      <c r="A87" s="24"/>
      <c r="B87" s="10" t="s">
        <v>53</v>
      </c>
      <c r="C87" s="27">
        <v>0.17</v>
      </c>
      <c r="D87" s="24" t="s">
        <v>260</v>
      </c>
      <c r="E87" s="26" t="s">
        <v>54</v>
      </c>
      <c r="F87" s="11">
        <v>1479915.25</v>
      </c>
      <c r="G87" s="11">
        <f t="shared" si="10"/>
        <v>251585.59250000003</v>
      </c>
      <c r="H87" s="1"/>
    </row>
    <row r="88" spans="1:8">
      <c r="A88" s="24"/>
      <c r="B88" s="10" t="s">
        <v>55</v>
      </c>
      <c r="C88" s="27">
        <v>27.27</v>
      </c>
      <c r="D88" s="26" t="s">
        <v>56</v>
      </c>
      <c r="E88" s="26" t="s">
        <v>57</v>
      </c>
      <c r="F88" s="11">
        <v>19669.599999999999</v>
      </c>
      <c r="G88" s="11">
        <f t="shared" si="10"/>
        <v>536389.99199999997</v>
      </c>
      <c r="H88" s="1"/>
    </row>
    <row r="89" spans="1:8">
      <c r="A89" s="24"/>
      <c r="B89" s="10" t="s">
        <v>61</v>
      </c>
      <c r="C89" s="27">
        <v>3.44</v>
      </c>
      <c r="D89" s="26" t="s">
        <v>25</v>
      </c>
      <c r="E89" s="26" t="s">
        <v>62</v>
      </c>
      <c r="F89" s="11">
        <v>327310.13</v>
      </c>
      <c r="G89" s="11">
        <f t="shared" si="10"/>
        <v>1125946.8472</v>
      </c>
      <c r="H89" s="1"/>
    </row>
    <row r="90" spans="1:8">
      <c r="A90" s="25">
        <v>7</v>
      </c>
      <c r="B90" s="10" t="s">
        <v>102</v>
      </c>
      <c r="C90" s="24"/>
      <c r="D90" s="24"/>
      <c r="E90" s="24"/>
      <c r="F90" s="3"/>
      <c r="G90" s="3"/>
      <c r="H90" s="1"/>
    </row>
    <row r="91" spans="1:8">
      <c r="A91" s="24"/>
      <c r="B91" s="10" t="s">
        <v>53</v>
      </c>
      <c r="C91" s="27">
        <v>0.11</v>
      </c>
      <c r="D91" s="24" t="s">
        <v>260</v>
      </c>
      <c r="E91" s="26" t="s">
        <v>54</v>
      </c>
      <c r="F91" s="11">
        <v>1479915.25</v>
      </c>
      <c r="G91" s="11">
        <f t="shared" si="10"/>
        <v>162790.67749999999</v>
      </c>
      <c r="H91" s="1"/>
    </row>
    <row r="92" spans="1:8">
      <c r="A92" s="24"/>
      <c r="B92" s="10" t="s">
        <v>55</v>
      </c>
      <c r="C92" s="27">
        <v>21.61</v>
      </c>
      <c r="D92" s="26" t="s">
        <v>56</v>
      </c>
      <c r="E92" s="26" t="s">
        <v>57</v>
      </c>
      <c r="F92" s="11">
        <v>19669.599999999999</v>
      </c>
      <c r="G92" s="11">
        <f t="shared" si="10"/>
        <v>425060.05599999998</v>
      </c>
      <c r="H92" s="1"/>
    </row>
    <row r="93" spans="1:8">
      <c r="A93" s="24"/>
      <c r="B93" s="10" t="s">
        <v>64</v>
      </c>
      <c r="C93" s="27">
        <v>1.48</v>
      </c>
      <c r="D93" s="26" t="s">
        <v>25</v>
      </c>
      <c r="E93" s="26" t="s">
        <v>65</v>
      </c>
      <c r="F93" s="11">
        <v>222079.38</v>
      </c>
      <c r="G93" s="11">
        <f t="shared" si="10"/>
        <v>328677.48239999998</v>
      </c>
      <c r="H93" s="1"/>
    </row>
    <row r="94" spans="1:8">
      <c r="A94" s="25">
        <v>8</v>
      </c>
      <c r="B94" s="10" t="s">
        <v>103</v>
      </c>
      <c r="C94" s="24"/>
      <c r="D94" s="24"/>
      <c r="E94" s="24"/>
      <c r="F94" s="3"/>
      <c r="G94" s="3"/>
      <c r="H94" s="1"/>
    </row>
    <row r="95" spans="1:8">
      <c r="A95" s="24"/>
      <c r="B95" s="10" t="s">
        <v>53</v>
      </c>
      <c r="C95" s="27">
        <v>0.15</v>
      </c>
      <c r="D95" s="24" t="s">
        <v>260</v>
      </c>
      <c r="E95" s="26" t="s">
        <v>54</v>
      </c>
      <c r="F95" s="11">
        <v>1479915.25</v>
      </c>
      <c r="G95" s="11">
        <f t="shared" si="10"/>
        <v>221987.28750000001</v>
      </c>
      <c r="H95" s="1"/>
    </row>
    <row r="96" spans="1:8">
      <c r="A96" s="24"/>
      <c r="B96" s="10" t="s">
        <v>55</v>
      </c>
      <c r="C96" s="27">
        <v>25.4</v>
      </c>
      <c r="D96" s="26" t="s">
        <v>56</v>
      </c>
      <c r="E96" s="26" t="s">
        <v>57</v>
      </c>
      <c r="F96" s="11">
        <v>19669.599999999999</v>
      </c>
      <c r="G96" s="11">
        <f t="shared" si="10"/>
        <v>499607.83999999991</v>
      </c>
      <c r="H96" s="1"/>
    </row>
    <row r="97" spans="1:8">
      <c r="A97" s="24"/>
      <c r="B97" s="10" t="s">
        <v>69</v>
      </c>
      <c r="C97" s="27">
        <v>2.2200000000000002</v>
      </c>
      <c r="D97" s="26" t="s">
        <v>25</v>
      </c>
      <c r="E97" s="26" t="s">
        <v>70</v>
      </c>
      <c r="F97" s="11">
        <v>332231.55</v>
      </c>
      <c r="G97" s="11">
        <f t="shared" si="10"/>
        <v>737554.04100000008</v>
      </c>
      <c r="H97" s="1"/>
    </row>
    <row r="98" spans="1:8">
      <c r="A98" s="25">
        <v>9</v>
      </c>
      <c r="B98" s="10" t="s">
        <v>75</v>
      </c>
      <c r="C98" s="27">
        <v>13.28</v>
      </c>
      <c r="D98" s="26" t="s">
        <v>25</v>
      </c>
      <c r="E98" s="26" t="s">
        <v>76</v>
      </c>
      <c r="F98" s="11">
        <v>139618.63</v>
      </c>
      <c r="G98" s="11">
        <f t="shared" si="10"/>
        <v>1854135.4064</v>
      </c>
      <c r="H98" s="1"/>
    </row>
    <row r="99" spans="1:8">
      <c r="A99" s="25">
        <v>10</v>
      </c>
      <c r="B99" s="10" t="s">
        <v>77</v>
      </c>
      <c r="C99" s="27">
        <v>26.56</v>
      </c>
      <c r="D99" s="26" t="s">
        <v>25</v>
      </c>
      <c r="E99" s="26" t="s">
        <v>78</v>
      </c>
      <c r="F99" s="11">
        <v>98138.7</v>
      </c>
      <c r="G99" s="11">
        <f t="shared" si="10"/>
        <v>2606563.872</v>
      </c>
      <c r="H99" s="1"/>
    </row>
    <row r="100" spans="1:8">
      <c r="A100" s="25">
        <v>11</v>
      </c>
      <c r="B100" s="10" t="s">
        <v>79</v>
      </c>
      <c r="C100" s="27">
        <v>28.04</v>
      </c>
      <c r="D100" s="26" t="s">
        <v>25</v>
      </c>
      <c r="E100" s="26" t="s">
        <v>80</v>
      </c>
      <c r="F100" s="11">
        <v>60741.56</v>
      </c>
      <c r="G100" s="11">
        <f t="shared" si="10"/>
        <v>1703193.3424</v>
      </c>
      <c r="H100" s="1"/>
    </row>
    <row r="101" spans="1:8">
      <c r="A101" s="25">
        <v>12</v>
      </c>
      <c r="B101" s="10" t="s">
        <v>89</v>
      </c>
      <c r="C101" s="27">
        <v>7.4</v>
      </c>
      <c r="D101" s="26" t="s">
        <v>27</v>
      </c>
      <c r="E101" s="26" t="s">
        <v>88</v>
      </c>
      <c r="F101" s="11">
        <v>125000</v>
      </c>
      <c r="G101" s="11">
        <f t="shared" si="10"/>
        <v>925000</v>
      </c>
      <c r="H101" s="1"/>
    </row>
    <row r="102" spans="1:8">
      <c r="A102" s="25">
        <v>13</v>
      </c>
      <c r="B102" s="10" t="s">
        <v>93</v>
      </c>
      <c r="C102" s="27">
        <v>4</v>
      </c>
      <c r="D102" s="26" t="s">
        <v>27</v>
      </c>
      <c r="E102" s="26" t="s">
        <v>88</v>
      </c>
      <c r="F102" s="11">
        <v>25000</v>
      </c>
      <c r="G102" s="11">
        <f t="shared" si="10"/>
        <v>100000</v>
      </c>
      <c r="H102" s="1"/>
    </row>
    <row r="103" spans="1:8">
      <c r="A103" s="25">
        <v>14</v>
      </c>
      <c r="B103" s="10" t="s">
        <v>94</v>
      </c>
      <c r="C103" s="27">
        <v>28.04</v>
      </c>
      <c r="D103" s="26" t="s">
        <v>25</v>
      </c>
      <c r="E103" s="26" t="s">
        <v>95</v>
      </c>
      <c r="F103" s="11">
        <v>88273.54</v>
      </c>
      <c r="G103" s="11">
        <f t="shared" si="10"/>
        <v>2475190.0615999997</v>
      </c>
      <c r="H103" s="1"/>
    </row>
    <row r="104" spans="1:8" ht="14.1" customHeight="1">
      <c r="A104" s="80" t="s">
        <v>104</v>
      </c>
      <c r="B104" s="81"/>
      <c r="C104" s="81"/>
      <c r="D104" s="81"/>
      <c r="E104" s="81"/>
      <c r="F104" s="82"/>
      <c r="G104" s="14">
        <f>SUM(G78:G103)</f>
        <v>14810334.309</v>
      </c>
      <c r="H104" s="1"/>
    </row>
    <row r="105" spans="1:8">
      <c r="A105" s="22" t="s">
        <v>105</v>
      </c>
      <c r="B105" s="9" t="s">
        <v>106</v>
      </c>
      <c r="C105" s="24"/>
      <c r="D105" s="24"/>
      <c r="E105" s="24"/>
      <c r="F105" s="3"/>
      <c r="G105" s="3"/>
      <c r="H105" s="1"/>
    </row>
    <row r="106" spans="1:8">
      <c r="A106" s="25">
        <v>1</v>
      </c>
      <c r="B106" s="10" t="s">
        <v>42</v>
      </c>
      <c r="C106" s="27">
        <v>27.5</v>
      </c>
      <c r="D106" s="26" t="s">
        <v>27</v>
      </c>
      <c r="E106" s="26" t="s">
        <v>43</v>
      </c>
      <c r="F106" s="11">
        <v>85263.3</v>
      </c>
      <c r="G106" s="11">
        <f t="shared" ref="G106:G132" si="11">F106*C106</f>
        <v>2344740.75</v>
      </c>
      <c r="H106" s="1"/>
    </row>
    <row r="107" spans="1:8">
      <c r="A107" s="25">
        <v>2</v>
      </c>
      <c r="B107" s="10" t="s">
        <v>44</v>
      </c>
      <c r="C107" s="27">
        <v>2.88</v>
      </c>
      <c r="D107" s="24" t="s">
        <v>260</v>
      </c>
      <c r="E107" s="26" t="s">
        <v>45</v>
      </c>
      <c r="F107" s="11">
        <v>116552.5</v>
      </c>
      <c r="G107" s="11">
        <f t="shared" si="11"/>
        <v>335671.2</v>
      </c>
      <c r="H107" s="1"/>
    </row>
    <row r="108" spans="1:8">
      <c r="A108" s="25">
        <v>3</v>
      </c>
      <c r="B108" s="10" t="s">
        <v>46</v>
      </c>
      <c r="C108" s="27">
        <v>0.64</v>
      </c>
      <c r="D108" s="24" t="s">
        <v>260</v>
      </c>
      <c r="E108" s="26" t="s">
        <v>47</v>
      </c>
      <c r="F108" s="11">
        <v>83375</v>
      </c>
      <c r="G108" s="11">
        <f t="shared" si="11"/>
        <v>53360</v>
      </c>
      <c r="H108" s="1"/>
    </row>
    <row r="109" spans="1:8">
      <c r="A109" s="25">
        <v>4</v>
      </c>
      <c r="B109" s="10" t="s">
        <v>50</v>
      </c>
      <c r="C109" s="27">
        <v>0.28999999999999998</v>
      </c>
      <c r="D109" s="24" t="s">
        <v>260</v>
      </c>
      <c r="E109" s="26" t="s">
        <v>51</v>
      </c>
      <c r="F109" s="11">
        <v>1151592.75</v>
      </c>
      <c r="G109" s="11">
        <f t="shared" si="11"/>
        <v>333961.89749999996</v>
      </c>
      <c r="H109" s="1"/>
    </row>
    <row r="110" spans="1:8">
      <c r="A110" s="25">
        <v>5</v>
      </c>
      <c r="B110" s="10" t="s">
        <v>52</v>
      </c>
      <c r="C110" s="24"/>
      <c r="D110" s="24"/>
      <c r="E110" s="24"/>
      <c r="F110" s="3"/>
      <c r="G110" s="3"/>
      <c r="H110" s="1"/>
    </row>
    <row r="111" spans="1:8">
      <c r="A111" s="24"/>
      <c r="B111" s="10" t="s">
        <v>53</v>
      </c>
      <c r="C111" s="27">
        <v>0.57999999999999996</v>
      </c>
      <c r="D111" s="24" t="s">
        <v>260</v>
      </c>
      <c r="E111" s="26" t="s">
        <v>54</v>
      </c>
      <c r="F111" s="11">
        <v>1479915.25</v>
      </c>
      <c r="G111" s="11">
        <f t="shared" si="11"/>
        <v>858350.84499999997</v>
      </c>
      <c r="H111" s="1"/>
    </row>
    <row r="112" spans="1:8">
      <c r="A112" s="24"/>
      <c r="B112" s="10" t="s">
        <v>55</v>
      </c>
      <c r="C112" s="27">
        <v>99.43</v>
      </c>
      <c r="D112" s="26" t="s">
        <v>56</v>
      </c>
      <c r="E112" s="26" t="s">
        <v>57</v>
      </c>
      <c r="F112" s="11">
        <v>19669.599999999999</v>
      </c>
      <c r="G112" s="11">
        <f t="shared" si="11"/>
        <v>1955748.328</v>
      </c>
      <c r="H112" s="1"/>
    </row>
    <row r="113" spans="1:8">
      <c r="A113" s="24"/>
      <c r="B113" s="10" t="s">
        <v>58</v>
      </c>
      <c r="C113" s="27">
        <v>3.84</v>
      </c>
      <c r="D113" s="26" t="s">
        <v>25</v>
      </c>
      <c r="E113" s="26" t="s">
        <v>59</v>
      </c>
      <c r="F113" s="11">
        <v>213877</v>
      </c>
      <c r="G113" s="11">
        <f t="shared" si="11"/>
        <v>821287.67999999993</v>
      </c>
      <c r="H113" s="1"/>
    </row>
    <row r="114" spans="1:8">
      <c r="A114" s="25">
        <v>6</v>
      </c>
      <c r="B114" s="10" t="s">
        <v>101</v>
      </c>
      <c r="C114" s="24"/>
      <c r="D114" s="24"/>
      <c r="E114" s="24"/>
      <c r="F114" s="3"/>
      <c r="G114" s="3"/>
      <c r="H114" s="1"/>
    </row>
    <row r="115" spans="1:8">
      <c r="A115" s="24"/>
      <c r="B115" s="10" t="s">
        <v>53</v>
      </c>
      <c r="C115" s="27">
        <v>1.38</v>
      </c>
      <c r="D115" s="24" t="s">
        <v>260</v>
      </c>
      <c r="E115" s="26" t="s">
        <v>54</v>
      </c>
      <c r="F115" s="11">
        <v>1479915.25</v>
      </c>
      <c r="G115" s="11">
        <f t="shared" si="11"/>
        <v>2042283.0449999999</v>
      </c>
      <c r="H115" s="1"/>
    </row>
    <row r="116" spans="1:8">
      <c r="A116" s="24"/>
      <c r="B116" s="10" t="s">
        <v>55</v>
      </c>
      <c r="C116" s="27">
        <v>218.18</v>
      </c>
      <c r="D116" s="26" t="s">
        <v>56</v>
      </c>
      <c r="E116" s="26" t="s">
        <v>57</v>
      </c>
      <c r="F116" s="11">
        <v>19669.599999999999</v>
      </c>
      <c r="G116" s="11">
        <f t="shared" si="11"/>
        <v>4291513.3279999997</v>
      </c>
      <c r="H116" s="1"/>
    </row>
    <row r="117" spans="1:8">
      <c r="A117" s="24"/>
      <c r="B117" s="10" t="s">
        <v>61</v>
      </c>
      <c r="C117" s="27">
        <v>27.52</v>
      </c>
      <c r="D117" s="26" t="s">
        <v>25</v>
      </c>
      <c r="E117" s="26" t="s">
        <v>62</v>
      </c>
      <c r="F117" s="11">
        <v>327310.13</v>
      </c>
      <c r="G117" s="11">
        <f t="shared" si="11"/>
        <v>9007574.7775999997</v>
      </c>
      <c r="H117" s="1"/>
    </row>
    <row r="118" spans="1:8">
      <c r="A118" s="25">
        <v>7</v>
      </c>
      <c r="B118" s="10" t="s">
        <v>102</v>
      </c>
      <c r="C118" s="24"/>
      <c r="D118" s="24"/>
      <c r="E118" s="24"/>
      <c r="F118" s="3"/>
      <c r="G118" s="3"/>
      <c r="H118" s="1"/>
    </row>
    <row r="119" spans="1:8">
      <c r="A119" s="24"/>
      <c r="B119" s="10" t="s">
        <v>53</v>
      </c>
      <c r="C119" s="27">
        <v>0.78</v>
      </c>
      <c r="D119" s="24" t="s">
        <v>260</v>
      </c>
      <c r="E119" s="26" t="s">
        <v>54</v>
      </c>
      <c r="F119" s="11">
        <v>1479915.25</v>
      </c>
      <c r="G119" s="11">
        <f t="shared" si="11"/>
        <v>1154333.895</v>
      </c>
      <c r="H119" s="1"/>
    </row>
    <row r="120" spans="1:8">
      <c r="A120" s="24"/>
      <c r="B120" s="10" t="s">
        <v>55</v>
      </c>
      <c r="C120" s="27">
        <v>144.34</v>
      </c>
      <c r="D120" s="26" t="s">
        <v>56</v>
      </c>
      <c r="E120" s="26" t="s">
        <v>57</v>
      </c>
      <c r="F120" s="11">
        <v>19669.599999999999</v>
      </c>
      <c r="G120" s="11">
        <f t="shared" si="11"/>
        <v>2839110.0639999998</v>
      </c>
      <c r="H120" s="1"/>
    </row>
    <row r="121" spans="1:8">
      <c r="A121" s="24"/>
      <c r="B121" s="10" t="s">
        <v>64</v>
      </c>
      <c r="C121" s="27">
        <v>10.36</v>
      </c>
      <c r="D121" s="26" t="s">
        <v>25</v>
      </c>
      <c r="E121" s="26" t="s">
        <v>65</v>
      </c>
      <c r="F121" s="11">
        <v>222079.38</v>
      </c>
      <c r="G121" s="11">
        <f t="shared" si="11"/>
        <v>2300742.3767999997</v>
      </c>
      <c r="H121" s="1"/>
    </row>
    <row r="122" spans="1:8">
      <c r="A122" s="25">
        <v>8</v>
      </c>
      <c r="B122" s="10" t="s">
        <v>103</v>
      </c>
      <c r="C122" s="24"/>
      <c r="D122" s="24"/>
      <c r="E122" s="24"/>
      <c r="F122" s="3"/>
      <c r="G122" s="3"/>
      <c r="H122" s="1"/>
    </row>
    <row r="123" spans="1:8">
      <c r="A123" s="24"/>
      <c r="B123" s="10" t="s">
        <v>53</v>
      </c>
      <c r="C123" s="27">
        <v>1.04</v>
      </c>
      <c r="D123" s="24" t="s">
        <v>260</v>
      </c>
      <c r="E123" s="26" t="s">
        <v>54</v>
      </c>
      <c r="F123" s="11">
        <v>1479915.25</v>
      </c>
      <c r="G123" s="11">
        <f t="shared" si="11"/>
        <v>1539111.86</v>
      </c>
      <c r="H123" s="1"/>
    </row>
    <row r="124" spans="1:8">
      <c r="A124" s="24"/>
      <c r="B124" s="10" t="s">
        <v>55</v>
      </c>
      <c r="C124" s="27">
        <v>151.19999999999999</v>
      </c>
      <c r="D124" s="26" t="s">
        <v>56</v>
      </c>
      <c r="E124" s="26" t="s">
        <v>57</v>
      </c>
      <c r="F124" s="11">
        <v>19669.599999999999</v>
      </c>
      <c r="G124" s="11">
        <f t="shared" si="11"/>
        <v>2974043.5199999996</v>
      </c>
      <c r="H124" s="1"/>
    </row>
    <row r="125" spans="1:8">
      <c r="A125" s="24"/>
      <c r="B125" s="10" t="s">
        <v>69</v>
      </c>
      <c r="C125" s="27">
        <v>15.54</v>
      </c>
      <c r="D125" s="26" t="s">
        <v>25</v>
      </c>
      <c r="E125" s="26" t="s">
        <v>70</v>
      </c>
      <c r="F125" s="11">
        <v>332231.55</v>
      </c>
      <c r="G125" s="11">
        <f t="shared" si="11"/>
        <v>5162878.2869999995</v>
      </c>
      <c r="H125" s="1"/>
    </row>
    <row r="126" spans="1:8">
      <c r="A126" s="25">
        <v>9</v>
      </c>
      <c r="B126" s="10" t="s">
        <v>75</v>
      </c>
      <c r="C126" s="27">
        <v>94.4</v>
      </c>
      <c r="D126" s="26" t="s">
        <v>25</v>
      </c>
      <c r="E126" s="26" t="s">
        <v>76</v>
      </c>
      <c r="F126" s="11">
        <v>139618.63</v>
      </c>
      <c r="G126" s="11">
        <f t="shared" si="11"/>
        <v>13179998.672000002</v>
      </c>
      <c r="H126" s="1"/>
    </row>
    <row r="127" spans="1:8">
      <c r="A127" s="25">
        <v>10</v>
      </c>
      <c r="B127" s="10" t="s">
        <v>77</v>
      </c>
      <c r="C127" s="27">
        <v>158.38</v>
      </c>
      <c r="D127" s="26" t="s">
        <v>25</v>
      </c>
      <c r="E127" s="26" t="s">
        <v>78</v>
      </c>
      <c r="F127" s="11">
        <v>98138.7</v>
      </c>
      <c r="G127" s="11">
        <f t="shared" si="11"/>
        <v>15543207.306</v>
      </c>
      <c r="H127" s="1"/>
    </row>
    <row r="128" spans="1:8">
      <c r="A128" s="25">
        <v>11</v>
      </c>
      <c r="B128" s="10" t="s">
        <v>107</v>
      </c>
      <c r="C128" s="27">
        <v>18.899999999999999</v>
      </c>
      <c r="D128" s="26" t="s">
        <v>25</v>
      </c>
      <c r="E128" s="26" t="s">
        <v>108</v>
      </c>
      <c r="F128" s="11">
        <v>81252.100000000006</v>
      </c>
      <c r="G128" s="11">
        <f t="shared" si="11"/>
        <v>1535664.69</v>
      </c>
      <c r="H128" s="1"/>
    </row>
    <row r="129" spans="1:8">
      <c r="A129" s="25">
        <v>12</v>
      </c>
      <c r="B129" s="10" t="s">
        <v>79</v>
      </c>
      <c r="C129" s="27">
        <v>168.74</v>
      </c>
      <c r="D129" s="26" t="s">
        <v>25</v>
      </c>
      <c r="E129" s="26" t="s">
        <v>80</v>
      </c>
      <c r="F129" s="11">
        <v>60741.56</v>
      </c>
      <c r="G129" s="11">
        <f t="shared" si="11"/>
        <v>10249530.8344</v>
      </c>
      <c r="H129" s="1"/>
    </row>
    <row r="130" spans="1:8">
      <c r="A130" s="25">
        <v>13</v>
      </c>
      <c r="B130" s="10" t="s">
        <v>87</v>
      </c>
      <c r="C130" s="27">
        <v>28.75</v>
      </c>
      <c r="D130" s="26" t="s">
        <v>27</v>
      </c>
      <c r="E130" s="26" t="s">
        <v>88</v>
      </c>
      <c r="F130" s="11">
        <v>195000</v>
      </c>
      <c r="G130" s="11">
        <f t="shared" si="11"/>
        <v>5606250</v>
      </c>
      <c r="H130" s="1"/>
    </row>
    <row r="131" spans="1:8">
      <c r="A131" s="25">
        <v>14</v>
      </c>
      <c r="B131" s="10" t="s">
        <v>89</v>
      </c>
      <c r="C131" s="27">
        <v>51.8</v>
      </c>
      <c r="D131" s="26" t="s">
        <v>27</v>
      </c>
      <c r="E131" s="26" t="s">
        <v>88</v>
      </c>
      <c r="F131" s="11">
        <v>125000</v>
      </c>
      <c r="G131" s="11">
        <f t="shared" si="11"/>
        <v>6475000</v>
      </c>
      <c r="H131" s="1"/>
    </row>
    <row r="132" spans="1:8">
      <c r="A132" s="25">
        <v>15</v>
      </c>
      <c r="B132" s="10" t="s">
        <v>94</v>
      </c>
      <c r="C132" s="27">
        <v>187.64</v>
      </c>
      <c r="D132" s="26" t="s">
        <v>25</v>
      </c>
      <c r="E132" s="26" t="s">
        <v>95</v>
      </c>
      <c r="F132" s="11">
        <v>88273.54</v>
      </c>
      <c r="G132" s="11">
        <f t="shared" si="11"/>
        <v>16563647.045599997</v>
      </c>
      <c r="H132" s="1"/>
    </row>
    <row r="133" spans="1:8" ht="14.1" customHeight="1">
      <c r="A133" s="80" t="s">
        <v>109</v>
      </c>
      <c r="B133" s="81"/>
      <c r="C133" s="81"/>
      <c r="D133" s="81"/>
      <c r="E133" s="81"/>
      <c r="F133" s="82"/>
      <c r="G133" s="14">
        <f>SUM(G106:G132)</f>
        <v>107168010.40189999</v>
      </c>
      <c r="H133" s="1"/>
    </row>
    <row r="134" spans="1:8">
      <c r="A134" s="22" t="s">
        <v>110</v>
      </c>
      <c r="B134" s="9" t="s">
        <v>111</v>
      </c>
      <c r="C134" s="24"/>
      <c r="D134" s="24"/>
      <c r="E134" s="24"/>
      <c r="F134" s="3"/>
      <c r="G134" s="3"/>
      <c r="H134" s="1"/>
    </row>
    <row r="135" spans="1:8">
      <c r="A135" s="25">
        <v>1</v>
      </c>
      <c r="B135" s="10" t="s">
        <v>101</v>
      </c>
      <c r="C135" s="24"/>
      <c r="D135" s="24"/>
      <c r="E135" s="24"/>
      <c r="F135" s="3"/>
      <c r="G135" s="3"/>
      <c r="H135" s="1"/>
    </row>
    <row r="136" spans="1:8">
      <c r="A136" s="24"/>
      <c r="B136" s="10" t="s">
        <v>53</v>
      </c>
      <c r="C136" s="27">
        <v>0.54</v>
      </c>
      <c r="D136" s="24" t="s">
        <v>260</v>
      </c>
      <c r="E136" s="26" t="s">
        <v>54</v>
      </c>
      <c r="F136" s="11">
        <v>1479915.25</v>
      </c>
      <c r="G136" s="11">
        <f t="shared" ref="G136:G153" si="12">F136*C136</f>
        <v>799154.2350000001</v>
      </c>
      <c r="H136" s="1"/>
    </row>
    <row r="137" spans="1:8">
      <c r="A137" s="24"/>
      <c r="B137" s="10" t="s">
        <v>55</v>
      </c>
      <c r="C137" s="27">
        <v>77.84</v>
      </c>
      <c r="D137" s="26" t="s">
        <v>56</v>
      </c>
      <c r="E137" s="26" t="s">
        <v>57</v>
      </c>
      <c r="F137" s="11">
        <v>19669.599999999999</v>
      </c>
      <c r="G137" s="11">
        <f t="shared" si="12"/>
        <v>1531081.6639999999</v>
      </c>
      <c r="H137" s="1"/>
    </row>
    <row r="138" spans="1:8">
      <c r="A138" s="24"/>
      <c r="B138" s="10" t="s">
        <v>61</v>
      </c>
      <c r="C138" s="27">
        <v>10.88</v>
      </c>
      <c r="D138" s="26" t="s">
        <v>25</v>
      </c>
      <c r="E138" s="26" t="s">
        <v>62</v>
      </c>
      <c r="F138" s="11">
        <v>327310.13</v>
      </c>
      <c r="G138" s="11">
        <f t="shared" si="12"/>
        <v>3561134.2144000004</v>
      </c>
      <c r="H138" s="1"/>
    </row>
    <row r="139" spans="1:8">
      <c r="A139" s="25">
        <v>2</v>
      </c>
      <c r="B139" s="10" t="s">
        <v>102</v>
      </c>
      <c r="C139" s="24"/>
      <c r="D139" s="24"/>
      <c r="E139" s="24"/>
      <c r="F139" s="3"/>
      <c r="G139" s="3"/>
      <c r="H139" s="1"/>
    </row>
    <row r="140" spans="1:8">
      <c r="A140" s="24"/>
      <c r="B140" s="10" t="s">
        <v>53</v>
      </c>
      <c r="C140" s="27">
        <v>0.91</v>
      </c>
      <c r="D140" s="24" t="s">
        <v>260</v>
      </c>
      <c r="E140" s="26" t="s">
        <v>54</v>
      </c>
      <c r="F140" s="11">
        <v>1479915.25</v>
      </c>
      <c r="G140" s="11">
        <f t="shared" si="12"/>
        <v>1346722.8774999999</v>
      </c>
      <c r="H140" s="1"/>
    </row>
    <row r="141" spans="1:8">
      <c r="A141" s="24"/>
      <c r="B141" s="10" t="s">
        <v>55</v>
      </c>
      <c r="C141" s="27">
        <v>167.66</v>
      </c>
      <c r="D141" s="26" t="s">
        <v>56</v>
      </c>
      <c r="E141" s="26" t="s">
        <v>57</v>
      </c>
      <c r="F141" s="11">
        <v>19669.599999999999</v>
      </c>
      <c r="G141" s="11">
        <f t="shared" si="12"/>
        <v>3297805.1359999995</v>
      </c>
      <c r="H141" s="1"/>
    </row>
    <row r="142" spans="1:8">
      <c r="A142" s="24"/>
      <c r="B142" s="10" t="s">
        <v>69</v>
      </c>
      <c r="C142" s="27">
        <v>12.16</v>
      </c>
      <c r="D142" s="26" t="s">
        <v>25</v>
      </c>
      <c r="E142" s="26" t="s">
        <v>65</v>
      </c>
      <c r="F142" s="11">
        <v>222079.38</v>
      </c>
      <c r="G142" s="11">
        <f t="shared" si="12"/>
        <v>2700485.2608000003</v>
      </c>
      <c r="H142" s="1"/>
    </row>
    <row r="143" spans="1:8">
      <c r="A143" s="25">
        <v>3</v>
      </c>
      <c r="B143" s="10" t="s">
        <v>103</v>
      </c>
      <c r="C143" s="24"/>
      <c r="D143" s="24"/>
      <c r="E143" s="24"/>
      <c r="F143" s="3"/>
      <c r="G143" s="3"/>
      <c r="H143" s="1"/>
    </row>
    <row r="144" spans="1:8">
      <c r="A144" s="24"/>
      <c r="B144" s="10" t="s">
        <v>53</v>
      </c>
      <c r="C144" s="27">
        <v>1.22</v>
      </c>
      <c r="D144" s="24" t="s">
        <v>260</v>
      </c>
      <c r="E144" s="26" t="s">
        <v>54</v>
      </c>
      <c r="F144" s="11">
        <v>1479915.25</v>
      </c>
      <c r="G144" s="11">
        <f t="shared" si="12"/>
        <v>1805496.605</v>
      </c>
      <c r="H144" s="1"/>
    </row>
    <row r="145" spans="1:8">
      <c r="A145" s="24"/>
      <c r="B145" s="10" t="s">
        <v>55</v>
      </c>
      <c r="C145" s="27">
        <v>175.71</v>
      </c>
      <c r="D145" s="26" t="s">
        <v>56</v>
      </c>
      <c r="E145" s="26" t="s">
        <v>57</v>
      </c>
      <c r="F145" s="11">
        <v>19669.599999999999</v>
      </c>
      <c r="G145" s="11">
        <f t="shared" si="12"/>
        <v>3456145.4159999997</v>
      </c>
      <c r="H145" s="1"/>
    </row>
    <row r="146" spans="1:8">
      <c r="A146" s="24"/>
      <c r="B146" s="10" t="s">
        <v>69</v>
      </c>
      <c r="C146" s="27">
        <v>18.239999999999998</v>
      </c>
      <c r="D146" s="26" t="s">
        <v>25</v>
      </c>
      <c r="E146" s="26" t="s">
        <v>70</v>
      </c>
      <c r="F146" s="11">
        <v>332231.55</v>
      </c>
      <c r="G146" s="11">
        <f t="shared" si="12"/>
        <v>6059903.4719999991</v>
      </c>
      <c r="H146" s="1"/>
    </row>
    <row r="147" spans="1:8">
      <c r="A147" s="25">
        <v>4</v>
      </c>
      <c r="B147" s="10" t="s">
        <v>75</v>
      </c>
      <c r="C147" s="27">
        <v>51.04</v>
      </c>
      <c r="D147" s="26" t="s">
        <v>25</v>
      </c>
      <c r="E147" s="26" t="s">
        <v>76</v>
      </c>
      <c r="F147" s="11">
        <v>139618.63</v>
      </c>
      <c r="G147" s="11">
        <f t="shared" si="12"/>
        <v>7126134.8751999997</v>
      </c>
      <c r="H147" s="1"/>
    </row>
    <row r="148" spans="1:8">
      <c r="A148" s="25">
        <v>5</v>
      </c>
      <c r="B148" s="10" t="s">
        <v>77</v>
      </c>
      <c r="C148" s="27">
        <v>70.64</v>
      </c>
      <c r="D148" s="26" t="s">
        <v>25</v>
      </c>
      <c r="E148" s="26" t="s">
        <v>78</v>
      </c>
      <c r="F148" s="11">
        <v>98138.7</v>
      </c>
      <c r="G148" s="11">
        <f t="shared" si="12"/>
        <v>6932517.7680000002</v>
      </c>
      <c r="H148" s="1"/>
    </row>
    <row r="149" spans="1:8">
      <c r="A149" s="25">
        <v>6</v>
      </c>
      <c r="B149" s="10" t="s">
        <v>107</v>
      </c>
      <c r="C149" s="27">
        <v>19.920000000000002</v>
      </c>
      <c r="D149" s="26" t="s">
        <v>25</v>
      </c>
      <c r="E149" s="26" t="s">
        <v>108</v>
      </c>
      <c r="F149" s="11">
        <v>81252.100000000006</v>
      </c>
      <c r="G149" s="11">
        <f t="shared" si="12"/>
        <v>1618541.8320000002</v>
      </c>
      <c r="H149" s="1"/>
    </row>
    <row r="150" spans="1:8">
      <c r="A150" s="25">
        <v>7</v>
      </c>
      <c r="B150" s="10" t="s">
        <v>79</v>
      </c>
      <c r="C150" s="27">
        <v>82.8</v>
      </c>
      <c r="D150" s="26" t="s">
        <v>25</v>
      </c>
      <c r="E150" s="26" t="s">
        <v>80</v>
      </c>
      <c r="F150" s="11">
        <v>60741.56</v>
      </c>
      <c r="G150" s="11">
        <f t="shared" si="12"/>
        <v>5029401.1679999996</v>
      </c>
      <c r="H150" s="1"/>
    </row>
    <row r="151" spans="1:8">
      <c r="A151" s="25">
        <v>8</v>
      </c>
      <c r="B151" s="10" t="s">
        <v>87</v>
      </c>
      <c r="C151" s="27">
        <v>33.229999999999997</v>
      </c>
      <c r="D151" s="26" t="s">
        <v>27</v>
      </c>
      <c r="E151" s="26" t="s">
        <v>88</v>
      </c>
      <c r="F151" s="11">
        <v>195000</v>
      </c>
      <c r="G151" s="11">
        <f t="shared" si="12"/>
        <v>6479849.9999999991</v>
      </c>
      <c r="H151" s="1"/>
    </row>
    <row r="152" spans="1:8">
      <c r="A152" s="25">
        <v>9</v>
      </c>
      <c r="B152" s="10" t="s">
        <v>89</v>
      </c>
      <c r="C152" s="27">
        <v>60.8</v>
      </c>
      <c r="D152" s="26" t="s">
        <v>27</v>
      </c>
      <c r="E152" s="26" t="s">
        <v>88</v>
      </c>
      <c r="F152" s="11">
        <v>125000</v>
      </c>
      <c r="G152" s="11">
        <f t="shared" si="12"/>
        <v>7600000</v>
      </c>
      <c r="H152" s="1"/>
    </row>
    <row r="153" spans="1:8">
      <c r="A153" s="25">
        <v>10</v>
      </c>
      <c r="B153" s="10" t="s">
        <v>94</v>
      </c>
      <c r="C153" s="27">
        <v>160.47999999999999</v>
      </c>
      <c r="D153" s="26" t="s">
        <v>25</v>
      </c>
      <c r="E153" s="26" t="s">
        <v>95</v>
      </c>
      <c r="F153" s="11">
        <v>88273.54</v>
      </c>
      <c r="G153" s="11">
        <f t="shared" si="12"/>
        <v>14166137.699199999</v>
      </c>
      <c r="H153" s="1"/>
    </row>
    <row r="154" spans="1:8" ht="14.1" customHeight="1">
      <c r="A154" s="80" t="s">
        <v>112</v>
      </c>
      <c r="B154" s="81"/>
      <c r="C154" s="81"/>
      <c r="D154" s="81"/>
      <c r="E154" s="81"/>
      <c r="F154" s="82"/>
      <c r="G154" s="14">
        <f>SUM(G136:G153)</f>
        <v>73510512.223100007</v>
      </c>
      <c r="H154" s="1"/>
    </row>
    <row r="155" spans="1:8">
      <c r="A155" s="22" t="s">
        <v>113</v>
      </c>
      <c r="B155" s="9" t="s">
        <v>114</v>
      </c>
      <c r="C155" s="24"/>
      <c r="D155" s="24"/>
      <c r="E155" s="24"/>
      <c r="F155" s="3"/>
      <c r="G155" s="3"/>
      <c r="H155" s="1"/>
    </row>
    <row r="156" spans="1:8">
      <c r="A156" s="25">
        <v>1</v>
      </c>
      <c r="B156" s="10" t="s">
        <v>101</v>
      </c>
      <c r="C156" s="24"/>
      <c r="D156" s="24"/>
      <c r="E156" s="24"/>
      <c r="F156" s="3"/>
      <c r="G156" s="3"/>
      <c r="H156" s="1"/>
    </row>
    <row r="157" spans="1:8">
      <c r="A157" s="24"/>
      <c r="B157" s="10" t="s">
        <v>53</v>
      </c>
      <c r="C157" s="27">
        <v>0.82</v>
      </c>
      <c r="D157" s="24" t="s">
        <v>260</v>
      </c>
      <c r="E157" s="26" t="s">
        <v>54</v>
      </c>
      <c r="F157" s="11">
        <v>1479915.25</v>
      </c>
      <c r="G157" s="11">
        <f t="shared" ref="G157:G176" si="13">F157*C157</f>
        <v>1213530.5049999999</v>
      </c>
      <c r="H157" s="1"/>
    </row>
    <row r="158" spans="1:8">
      <c r="A158" s="24"/>
      <c r="B158" s="10" t="s">
        <v>55</v>
      </c>
      <c r="C158" s="27">
        <v>116.76</v>
      </c>
      <c r="D158" s="26" t="s">
        <v>56</v>
      </c>
      <c r="E158" s="26" t="s">
        <v>57</v>
      </c>
      <c r="F158" s="11">
        <v>19669.599999999999</v>
      </c>
      <c r="G158" s="11">
        <f t="shared" si="13"/>
        <v>2296622.4959999998</v>
      </c>
      <c r="H158" s="1"/>
    </row>
    <row r="159" spans="1:8">
      <c r="A159" s="24"/>
      <c r="B159" s="10" t="s">
        <v>61</v>
      </c>
      <c r="C159" s="27">
        <v>16.32</v>
      </c>
      <c r="D159" s="26" t="s">
        <v>25</v>
      </c>
      <c r="E159" s="26" t="s">
        <v>62</v>
      </c>
      <c r="F159" s="11">
        <v>327310.13</v>
      </c>
      <c r="G159" s="11">
        <f t="shared" si="13"/>
        <v>5341701.3216000004</v>
      </c>
      <c r="H159" s="1"/>
    </row>
    <row r="160" spans="1:8">
      <c r="A160" s="25">
        <v>2</v>
      </c>
      <c r="B160" s="10" t="s">
        <v>102</v>
      </c>
      <c r="C160" s="24"/>
      <c r="D160" s="24"/>
      <c r="E160" s="24"/>
      <c r="F160" s="3"/>
      <c r="G160" s="3"/>
      <c r="H160" s="1"/>
    </row>
    <row r="161" spans="1:8">
      <c r="A161" s="24"/>
      <c r="B161" s="10" t="s">
        <v>53</v>
      </c>
      <c r="C161" s="27">
        <v>0.98</v>
      </c>
      <c r="D161" s="24" t="s">
        <v>260</v>
      </c>
      <c r="E161" s="26" t="s">
        <v>54</v>
      </c>
      <c r="F161" s="11">
        <v>1479915.25</v>
      </c>
      <c r="G161" s="11">
        <f t="shared" si="13"/>
        <v>1450316.9450000001</v>
      </c>
      <c r="H161" s="1"/>
    </row>
    <row r="162" spans="1:8">
      <c r="A162" s="24"/>
      <c r="B162" s="10" t="s">
        <v>55</v>
      </c>
      <c r="C162" s="27">
        <v>181.96</v>
      </c>
      <c r="D162" s="26" t="s">
        <v>56</v>
      </c>
      <c r="E162" s="26" t="s">
        <v>57</v>
      </c>
      <c r="F162" s="11">
        <v>19669.599999999999</v>
      </c>
      <c r="G162" s="11">
        <f t="shared" si="13"/>
        <v>3579080.4159999997</v>
      </c>
      <c r="H162" s="1"/>
    </row>
    <row r="163" spans="1:8">
      <c r="A163" s="24"/>
      <c r="B163" s="10" t="s">
        <v>69</v>
      </c>
      <c r="C163" s="27">
        <v>13.03</v>
      </c>
      <c r="D163" s="26" t="s">
        <v>25</v>
      </c>
      <c r="E163" s="26" t="s">
        <v>65</v>
      </c>
      <c r="F163" s="11">
        <v>222079.38</v>
      </c>
      <c r="G163" s="11">
        <f t="shared" si="13"/>
        <v>2893694.3213999998</v>
      </c>
      <c r="H163" s="1"/>
    </row>
    <row r="164" spans="1:8">
      <c r="A164" s="25">
        <v>3</v>
      </c>
      <c r="B164" s="10" t="s">
        <v>103</v>
      </c>
      <c r="C164" s="24"/>
      <c r="D164" s="24"/>
      <c r="E164" s="24"/>
      <c r="F164" s="3"/>
      <c r="G164" s="3"/>
      <c r="H164" s="1"/>
    </row>
    <row r="165" spans="1:8">
      <c r="A165" s="24"/>
      <c r="B165" s="10" t="s">
        <v>53</v>
      </c>
      <c r="C165" s="27">
        <v>1.3</v>
      </c>
      <c r="D165" s="24" t="s">
        <v>260</v>
      </c>
      <c r="E165" s="26" t="s">
        <v>54</v>
      </c>
      <c r="F165" s="11">
        <v>1479915.25</v>
      </c>
      <c r="G165" s="11">
        <f t="shared" si="13"/>
        <v>1923889.825</v>
      </c>
      <c r="H165" s="1"/>
    </row>
    <row r="166" spans="1:8">
      <c r="A166" s="24"/>
      <c r="B166" s="10" t="s">
        <v>55</v>
      </c>
      <c r="C166" s="27">
        <v>190.56</v>
      </c>
      <c r="D166" s="26" t="s">
        <v>56</v>
      </c>
      <c r="E166" s="26" t="s">
        <v>57</v>
      </c>
      <c r="F166" s="11">
        <v>19669.599999999999</v>
      </c>
      <c r="G166" s="11">
        <f t="shared" si="13"/>
        <v>3748238.9759999998</v>
      </c>
      <c r="H166" s="1"/>
    </row>
    <row r="167" spans="1:8">
      <c r="A167" s="24"/>
      <c r="B167" s="10" t="s">
        <v>69</v>
      </c>
      <c r="C167" s="27">
        <v>19.54</v>
      </c>
      <c r="D167" s="26" t="s">
        <v>25</v>
      </c>
      <c r="E167" s="26" t="s">
        <v>70</v>
      </c>
      <c r="F167" s="11">
        <v>332231.55</v>
      </c>
      <c r="G167" s="11">
        <f t="shared" si="13"/>
        <v>6491804.4869999997</v>
      </c>
      <c r="H167" s="1"/>
    </row>
    <row r="168" spans="1:8">
      <c r="A168" s="25">
        <v>4</v>
      </c>
      <c r="B168" s="10" t="s">
        <v>75</v>
      </c>
      <c r="C168" s="27">
        <v>59.62</v>
      </c>
      <c r="D168" s="26" t="s">
        <v>25</v>
      </c>
      <c r="E168" s="26" t="s">
        <v>76</v>
      </c>
      <c r="F168" s="11">
        <v>139618.63</v>
      </c>
      <c r="G168" s="11">
        <f t="shared" si="13"/>
        <v>8324062.7205999997</v>
      </c>
      <c r="H168" s="1"/>
    </row>
    <row r="169" spans="1:8">
      <c r="A169" s="25">
        <v>5</v>
      </c>
      <c r="B169" s="10" t="s">
        <v>77</v>
      </c>
      <c r="C169" s="27">
        <v>80.86</v>
      </c>
      <c r="D169" s="26" t="s">
        <v>25</v>
      </c>
      <c r="E169" s="26" t="s">
        <v>78</v>
      </c>
      <c r="F169" s="11">
        <v>98138.7</v>
      </c>
      <c r="G169" s="11">
        <f t="shared" si="13"/>
        <v>7935495.2819999997</v>
      </c>
      <c r="H169" s="1"/>
    </row>
    <row r="170" spans="1:8">
      <c r="A170" s="25">
        <v>6</v>
      </c>
      <c r="B170" s="10" t="s">
        <v>107</v>
      </c>
      <c r="C170" s="27">
        <v>21.1</v>
      </c>
      <c r="D170" s="26" t="s">
        <v>25</v>
      </c>
      <c r="E170" s="26" t="s">
        <v>108</v>
      </c>
      <c r="F170" s="11">
        <v>81252.100000000006</v>
      </c>
      <c r="G170" s="11">
        <f t="shared" si="13"/>
        <v>1714419.3100000003</v>
      </c>
      <c r="H170" s="1"/>
    </row>
    <row r="171" spans="1:8">
      <c r="A171" s="25">
        <v>7</v>
      </c>
      <c r="B171" s="10" t="s">
        <v>79</v>
      </c>
      <c r="C171" s="27">
        <v>93.89</v>
      </c>
      <c r="D171" s="26" t="s">
        <v>25</v>
      </c>
      <c r="E171" s="26" t="s">
        <v>80</v>
      </c>
      <c r="F171" s="11">
        <v>60741.56</v>
      </c>
      <c r="G171" s="11">
        <f t="shared" si="13"/>
        <v>5703025.0684000002</v>
      </c>
      <c r="H171" s="1"/>
    </row>
    <row r="172" spans="1:8">
      <c r="A172" s="25">
        <v>8</v>
      </c>
      <c r="B172" s="10" t="s">
        <v>87</v>
      </c>
      <c r="C172" s="27">
        <v>30.55</v>
      </c>
      <c r="D172" s="26" t="s">
        <v>27</v>
      </c>
      <c r="E172" s="26" t="s">
        <v>88</v>
      </c>
      <c r="F172" s="11">
        <v>195000</v>
      </c>
      <c r="G172" s="11">
        <f t="shared" si="13"/>
        <v>5957250</v>
      </c>
      <c r="H172" s="1"/>
    </row>
    <row r="173" spans="1:8">
      <c r="A173" s="25">
        <v>9</v>
      </c>
      <c r="B173" s="10" t="s">
        <v>89</v>
      </c>
      <c r="C173" s="27">
        <v>65.14</v>
      </c>
      <c r="D173" s="26" t="s">
        <v>27</v>
      </c>
      <c r="E173" s="26" t="s">
        <v>88</v>
      </c>
      <c r="F173" s="11">
        <v>125000</v>
      </c>
      <c r="G173" s="11">
        <f t="shared" si="13"/>
        <v>8142500</v>
      </c>
      <c r="H173" s="1"/>
    </row>
    <row r="174" spans="1:8">
      <c r="A174" s="25">
        <v>10</v>
      </c>
      <c r="B174" s="10" t="s">
        <v>94</v>
      </c>
      <c r="C174" s="27">
        <v>176.87</v>
      </c>
      <c r="D174" s="26" t="s">
        <v>25</v>
      </c>
      <c r="E174" s="26" t="s">
        <v>95</v>
      </c>
      <c r="F174" s="11">
        <v>88273.54</v>
      </c>
      <c r="G174" s="11">
        <f t="shared" si="13"/>
        <v>15612941.0198</v>
      </c>
      <c r="H174" s="1"/>
    </row>
    <row r="175" spans="1:8">
      <c r="A175" s="25">
        <v>11</v>
      </c>
      <c r="B175" s="10" t="s">
        <v>115</v>
      </c>
      <c r="C175" s="27">
        <v>176.43600000000001</v>
      </c>
      <c r="D175" s="26" t="s">
        <v>25</v>
      </c>
      <c r="E175" s="26" t="s">
        <v>116</v>
      </c>
      <c r="F175" s="11">
        <v>25185</v>
      </c>
      <c r="G175" s="11">
        <f>F175*C175</f>
        <v>4443540.66</v>
      </c>
      <c r="H175" s="1"/>
    </row>
    <row r="176" spans="1:8">
      <c r="A176" s="25">
        <v>12</v>
      </c>
      <c r="B176" s="10" t="s">
        <v>117</v>
      </c>
      <c r="C176" s="27">
        <v>176.44</v>
      </c>
      <c r="D176" s="26" t="s">
        <v>25</v>
      </c>
      <c r="E176" s="26" t="s">
        <v>118</v>
      </c>
      <c r="F176" s="11">
        <v>52088.1</v>
      </c>
      <c r="G176" s="11">
        <f t="shared" si="13"/>
        <v>9190424.3640000001</v>
      </c>
      <c r="H176" s="1"/>
    </row>
    <row r="177" spans="1:8" ht="14.1" customHeight="1">
      <c r="A177" s="80" t="s">
        <v>119</v>
      </c>
      <c r="B177" s="81"/>
      <c r="C177" s="81"/>
      <c r="D177" s="81"/>
      <c r="E177" s="81"/>
      <c r="F177" s="82"/>
      <c r="G177" s="14">
        <f>SUM(G157:G176)</f>
        <v>95962537.717799991</v>
      </c>
      <c r="H177" s="1"/>
    </row>
    <row r="178" spans="1:8">
      <c r="A178" s="22" t="s">
        <v>120</v>
      </c>
      <c r="B178" s="9" t="s">
        <v>121</v>
      </c>
      <c r="C178" s="24"/>
      <c r="D178" s="24"/>
      <c r="E178" s="24"/>
      <c r="F178" s="3"/>
      <c r="G178" s="3"/>
      <c r="H178" s="1"/>
    </row>
    <row r="179" spans="1:8">
      <c r="A179" s="25">
        <v>1</v>
      </c>
      <c r="B179" s="10" t="s">
        <v>42</v>
      </c>
      <c r="C179" s="27">
        <v>142.13999999999999</v>
      </c>
      <c r="D179" s="26" t="s">
        <v>27</v>
      </c>
      <c r="E179" s="26" t="s">
        <v>43</v>
      </c>
      <c r="F179" s="11">
        <v>85263.3</v>
      </c>
      <c r="G179" s="11">
        <f t="shared" ref="G179:G206" si="14">F179*C179</f>
        <v>12119325.461999999</v>
      </c>
      <c r="H179" s="1"/>
    </row>
    <row r="180" spans="1:8">
      <c r="A180" s="25">
        <v>2</v>
      </c>
      <c r="B180" s="10" t="s">
        <v>44</v>
      </c>
      <c r="C180" s="27">
        <v>7.2</v>
      </c>
      <c r="D180" s="24" t="s">
        <v>260</v>
      </c>
      <c r="E180" s="26" t="s">
        <v>45</v>
      </c>
      <c r="F180" s="11">
        <v>116552.5</v>
      </c>
      <c r="G180" s="11">
        <f t="shared" si="14"/>
        <v>839178</v>
      </c>
      <c r="H180" s="1"/>
    </row>
    <row r="181" spans="1:8">
      <c r="A181" s="25">
        <v>3</v>
      </c>
      <c r="B181" s="10" t="s">
        <v>46</v>
      </c>
      <c r="C181" s="27">
        <v>5.04</v>
      </c>
      <c r="D181" s="24" t="s">
        <v>260</v>
      </c>
      <c r="E181" s="26" t="s">
        <v>47</v>
      </c>
      <c r="F181" s="11">
        <v>83375</v>
      </c>
      <c r="G181" s="11">
        <f t="shared" si="14"/>
        <v>420210</v>
      </c>
      <c r="H181" s="1"/>
    </row>
    <row r="182" spans="1:8">
      <c r="A182" s="25">
        <v>4</v>
      </c>
      <c r="B182" s="10" t="s">
        <v>50</v>
      </c>
      <c r="C182" s="27">
        <v>0.72</v>
      </c>
      <c r="D182" s="24" t="s">
        <v>260</v>
      </c>
      <c r="E182" s="26" t="s">
        <v>51</v>
      </c>
      <c r="F182" s="11">
        <v>1151592.75</v>
      </c>
      <c r="G182" s="11">
        <f t="shared" si="14"/>
        <v>829146.77999999991</v>
      </c>
      <c r="H182" s="1"/>
    </row>
    <row r="183" spans="1:8">
      <c r="A183" s="25">
        <v>5</v>
      </c>
      <c r="B183" s="10" t="s">
        <v>52</v>
      </c>
      <c r="C183" s="24"/>
      <c r="D183" s="24"/>
      <c r="E183" s="24"/>
      <c r="F183" s="3"/>
      <c r="G183" s="3"/>
      <c r="H183" s="1"/>
    </row>
    <row r="184" spans="1:8">
      <c r="A184" s="24"/>
      <c r="B184" s="10" t="s">
        <v>53</v>
      </c>
      <c r="C184" s="27">
        <v>1.44</v>
      </c>
      <c r="D184" s="24" t="s">
        <v>260</v>
      </c>
      <c r="E184" s="26" t="s">
        <v>54</v>
      </c>
      <c r="F184" s="11">
        <v>1479915.25</v>
      </c>
      <c r="G184" s="11">
        <f t="shared" si="14"/>
        <v>2131077.96</v>
      </c>
      <c r="H184" s="1"/>
    </row>
    <row r="185" spans="1:8">
      <c r="A185" s="24"/>
      <c r="B185" s="10" t="s">
        <v>55</v>
      </c>
      <c r="C185" s="27">
        <v>248.57</v>
      </c>
      <c r="D185" s="26" t="s">
        <v>56</v>
      </c>
      <c r="E185" s="26" t="s">
        <v>57</v>
      </c>
      <c r="F185" s="11">
        <v>19669.599999999999</v>
      </c>
      <c r="G185" s="11">
        <f t="shared" si="14"/>
        <v>4889272.4719999991</v>
      </c>
      <c r="H185" s="1"/>
    </row>
    <row r="186" spans="1:8">
      <c r="A186" s="24"/>
      <c r="B186" s="10" t="s">
        <v>58</v>
      </c>
      <c r="C186" s="27">
        <v>9.6</v>
      </c>
      <c r="D186" s="26" t="s">
        <v>25</v>
      </c>
      <c r="E186" s="26" t="s">
        <v>59</v>
      </c>
      <c r="F186" s="11">
        <v>213877</v>
      </c>
      <c r="G186" s="11">
        <f t="shared" si="14"/>
        <v>2053219.2</v>
      </c>
      <c r="H186" s="1"/>
    </row>
    <row r="187" spans="1:8">
      <c r="A187" s="25">
        <v>6</v>
      </c>
      <c r="B187" s="10" t="s">
        <v>101</v>
      </c>
      <c r="C187" s="24"/>
      <c r="D187" s="24"/>
      <c r="E187" s="24"/>
      <c r="F187" s="3"/>
      <c r="G187" s="3"/>
      <c r="H187" s="1"/>
    </row>
    <row r="188" spans="1:8">
      <c r="A188" s="24"/>
      <c r="B188" s="10" t="s">
        <v>53</v>
      </c>
      <c r="C188" s="27">
        <v>3.44</v>
      </c>
      <c r="D188" s="24" t="s">
        <v>260</v>
      </c>
      <c r="E188" s="26" t="s">
        <v>54</v>
      </c>
      <c r="F188" s="11">
        <v>1479915.25</v>
      </c>
      <c r="G188" s="11">
        <f t="shared" si="14"/>
        <v>5090908.46</v>
      </c>
      <c r="H188" s="1"/>
    </row>
    <row r="189" spans="1:8">
      <c r="A189" s="24"/>
      <c r="B189" s="10" t="s">
        <v>55</v>
      </c>
      <c r="C189" s="27">
        <v>545.44000000000005</v>
      </c>
      <c r="D189" s="26" t="s">
        <v>56</v>
      </c>
      <c r="E189" s="26" t="s">
        <v>57</v>
      </c>
      <c r="F189" s="11">
        <v>19669.599999999999</v>
      </c>
      <c r="G189" s="11">
        <f t="shared" si="14"/>
        <v>10728586.624</v>
      </c>
      <c r="H189" s="1"/>
    </row>
    <row r="190" spans="1:8">
      <c r="A190" s="24"/>
      <c r="B190" s="10" t="s">
        <v>61</v>
      </c>
      <c r="C190" s="27">
        <v>68.8</v>
      </c>
      <c r="D190" s="26" t="s">
        <v>25</v>
      </c>
      <c r="E190" s="26" t="s">
        <v>62</v>
      </c>
      <c r="F190" s="11">
        <v>327310.13</v>
      </c>
      <c r="G190" s="11">
        <f t="shared" si="14"/>
        <v>22518936.943999998</v>
      </c>
      <c r="H190" s="1"/>
    </row>
    <row r="191" spans="1:8">
      <c r="A191" s="25">
        <v>7</v>
      </c>
      <c r="B191" s="10" t="s">
        <v>102</v>
      </c>
      <c r="C191" s="24"/>
      <c r="D191" s="24"/>
      <c r="E191" s="24"/>
      <c r="F191" s="3"/>
      <c r="G191" s="3"/>
      <c r="H191" s="1"/>
    </row>
    <row r="192" spans="1:8">
      <c r="A192" s="24"/>
      <c r="B192" s="10" t="s">
        <v>53</v>
      </c>
      <c r="C192" s="27">
        <v>2.02</v>
      </c>
      <c r="D192" s="24" t="s">
        <v>260</v>
      </c>
      <c r="E192" s="26" t="s">
        <v>54</v>
      </c>
      <c r="F192" s="11">
        <v>1479915.25</v>
      </c>
      <c r="G192" s="11">
        <f t="shared" si="14"/>
        <v>2989428.8050000002</v>
      </c>
      <c r="H192" s="1"/>
    </row>
    <row r="193" spans="1:7">
      <c r="A193" s="24"/>
      <c r="B193" s="10" t="s">
        <v>55</v>
      </c>
      <c r="C193" s="27">
        <v>372.84</v>
      </c>
      <c r="D193" s="26" t="s">
        <v>56</v>
      </c>
      <c r="E193" s="26" t="s">
        <v>57</v>
      </c>
      <c r="F193" s="11">
        <v>19669.599999999999</v>
      </c>
      <c r="G193" s="11">
        <f t="shared" si="14"/>
        <v>7333613.6639999989</v>
      </c>
    </row>
    <row r="194" spans="1:7">
      <c r="A194" s="24"/>
      <c r="B194" s="10" t="s">
        <v>64</v>
      </c>
      <c r="C194" s="27">
        <v>26.91</v>
      </c>
      <c r="D194" s="26" t="s">
        <v>25</v>
      </c>
      <c r="E194" s="26" t="s">
        <v>65</v>
      </c>
      <c r="F194" s="11">
        <v>222079.38</v>
      </c>
      <c r="G194" s="11">
        <f t="shared" si="14"/>
        <v>5976156.1157999998</v>
      </c>
    </row>
    <row r="195" spans="1:7">
      <c r="A195" s="25">
        <v>8</v>
      </c>
      <c r="B195" s="10" t="s">
        <v>103</v>
      </c>
      <c r="C195" s="24"/>
      <c r="D195" s="24"/>
      <c r="E195" s="24"/>
      <c r="F195" s="3"/>
      <c r="G195" s="3"/>
    </row>
    <row r="196" spans="1:7">
      <c r="A196" s="24"/>
      <c r="B196" s="10" t="s">
        <v>53</v>
      </c>
      <c r="C196" s="27">
        <v>2.69</v>
      </c>
      <c r="D196" s="24" t="s">
        <v>260</v>
      </c>
      <c r="E196" s="26" t="s">
        <v>54</v>
      </c>
      <c r="F196" s="11">
        <v>1479915.25</v>
      </c>
      <c r="G196" s="11">
        <f t="shared" si="14"/>
        <v>3980972.0225</v>
      </c>
    </row>
    <row r="197" spans="1:7">
      <c r="A197" s="24"/>
      <c r="B197" s="10" t="s">
        <v>55</v>
      </c>
      <c r="C197" s="27">
        <v>390.56</v>
      </c>
      <c r="D197" s="26" t="s">
        <v>56</v>
      </c>
      <c r="E197" s="26" t="s">
        <v>57</v>
      </c>
      <c r="F197" s="11">
        <v>19669.599999999999</v>
      </c>
      <c r="G197" s="11">
        <f t="shared" si="14"/>
        <v>7682158.9759999998</v>
      </c>
    </row>
    <row r="198" spans="1:7">
      <c r="A198" s="24"/>
      <c r="B198" s="10" t="s">
        <v>69</v>
      </c>
      <c r="C198" s="27">
        <v>40.36</v>
      </c>
      <c r="D198" s="26" t="s">
        <v>25</v>
      </c>
      <c r="E198" s="26" t="s">
        <v>70</v>
      </c>
      <c r="F198" s="11">
        <v>332231.55</v>
      </c>
      <c r="G198" s="11">
        <f t="shared" si="14"/>
        <v>13408865.357999999</v>
      </c>
    </row>
    <row r="199" spans="1:7">
      <c r="A199" s="25">
        <v>9</v>
      </c>
      <c r="B199" s="10" t="s">
        <v>75</v>
      </c>
      <c r="C199" s="27">
        <v>251.16</v>
      </c>
      <c r="D199" s="26" t="s">
        <v>25</v>
      </c>
      <c r="E199" s="26" t="s">
        <v>76</v>
      </c>
      <c r="F199" s="11">
        <v>139618.63</v>
      </c>
      <c r="G199" s="11">
        <f t="shared" si="14"/>
        <v>35066615.110799998</v>
      </c>
    </row>
    <row r="200" spans="1:7">
      <c r="A200" s="25">
        <v>10</v>
      </c>
      <c r="B200" s="10" t="s">
        <v>77</v>
      </c>
      <c r="C200" s="27">
        <v>434.41</v>
      </c>
      <c r="D200" s="26" t="s">
        <v>25</v>
      </c>
      <c r="E200" s="26" t="s">
        <v>78</v>
      </c>
      <c r="F200" s="11">
        <v>98138.7</v>
      </c>
      <c r="G200" s="11">
        <f t="shared" si="14"/>
        <v>42632432.667000003</v>
      </c>
    </row>
    <row r="201" spans="1:7">
      <c r="A201" s="25">
        <v>11</v>
      </c>
      <c r="B201" s="10" t="s">
        <v>79</v>
      </c>
      <c r="C201" s="27">
        <v>524.23</v>
      </c>
      <c r="D201" s="26" t="s">
        <v>25</v>
      </c>
      <c r="E201" s="26" t="s">
        <v>80</v>
      </c>
      <c r="F201" s="11">
        <v>60741.56</v>
      </c>
      <c r="G201" s="11">
        <f t="shared" si="14"/>
        <v>31842547.998799998</v>
      </c>
    </row>
    <row r="202" spans="1:7">
      <c r="A202" s="25">
        <v>12</v>
      </c>
      <c r="B202" s="10" t="s">
        <v>89</v>
      </c>
      <c r="C202" s="27">
        <v>67.27</v>
      </c>
      <c r="D202" s="26" t="s">
        <v>27</v>
      </c>
      <c r="E202" s="26" t="s">
        <v>88</v>
      </c>
      <c r="F202" s="11">
        <v>125000</v>
      </c>
      <c r="G202" s="11">
        <f t="shared" si="14"/>
        <v>8408750</v>
      </c>
    </row>
    <row r="203" spans="1:7">
      <c r="A203" s="25">
        <v>13</v>
      </c>
      <c r="B203" s="10" t="s">
        <v>122</v>
      </c>
      <c r="C203" s="27">
        <v>20</v>
      </c>
      <c r="D203" s="26" t="s">
        <v>123</v>
      </c>
      <c r="E203" s="26" t="s">
        <v>88</v>
      </c>
      <c r="F203" s="11">
        <v>115000</v>
      </c>
      <c r="G203" s="11">
        <f t="shared" si="14"/>
        <v>2300000</v>
      </c>
    </row>
    <row r="204" spans="1:7">
      <c r="A204" s="25">
        <v>14</v>
      </c>
      <c r="B204" s="10" t="s">
        <v>94</v>
      </c>
      <c r="C204" s="27">
        <v>524.23</v>
      </c>
      <c r="D204" s="26" t="s">
        <v>25</v>
      </c>
      <c r="E204" s="26" t="s">
        <v>95</v>
      </c>
      <c r="F204" s="11">
        <v>88273.54</v>
      </c>
      <c r="G204" s="11">
        <f t="shared" si="14"/>
        <v>46275637.874200001</v>
      </c>
    </row>
    <row r="205" spans="1:7">
      <c r="A205" s="25">
        <v>15</v>
      </c>
      <c r="B205" s="10" t="s">
        <v>263</v>
      </c>
      <c r="C205" s="27">
        <v>326.74</v>
      </c>
      <c r="D205" s="26" t="s">
        <v>25</v>
      </c>
      <c r="E205" s="26" t="s">
        <v>116</v>
      </c>
      <c r="F205" s="11">
        <v>25185</v>
      </c>
      <c r="G205" s="11">
        <f t="shared" si="14"/>
        <v>8228946.9000000004</v>
      </c>
    </row>
    <row r="206" spans="1:7">
      <c r="A206" s="25">
        <v>16</v>
      </c>
      <c r="B206" s="10" t="s">
        <v>117</v>
      </c>
      <c r="C206" s="27">
        <v>326.74</v>
      </c>
      <c r="D206" s="26" t="s">
        <v>25</v>
      </c>
      <c r="E206" s="26" t="s">
        <v>118</v>
      </c>
      <c r="F206" s="11">
        <v>52088.1</v>
      </c>
      <c r="G206" s="11">
        <f t="shared" si="14"/>
        <v>17019265.794</v>
      </c>
    </row>
    <row r="207" spans="1:7" ht="14.1" customHeight="1">
      <c r="A207" s="80" t="s">
        <v>124</v>
      </c>
      <c r="B207" s="81"/>
      <c r="C207" s="81"/>
      <c r="D207" s="81"/>
      <c r="E207" s="81"/>
      <c r="F207" s="82"/>
      <c r="G207" s="14">
        <f>SUM(G179:G206)</f>
        <v>294765253.18809998</v>
      </c>
    </row>
    <row r="208" spans="1:7">
      <c r="A208" s="22" t="s">
        <v>125</v>
      </c>
      <c r="B208" s="9" t="s">
        <v>126</v>
      </c>
      <c r="C208" s="24"/>
      <c r="D208" s="24"/>
      <c r="E208" s="24"/>
      <c r="F208" s="3"/>
      <c r="G208" s="3"/>
    </row>
    <row r="209" spans="1:7" ht="30">
      <c r="A209" s="25">
        <v>1</v>
      </c>
      <c r="B209" s="10" t="s">
        <v>267</v>
      </c>
      <c r="C209" s="27">
        <v>1</v>
      </c>
      <c r="D209" s="26" t="s">
        <v>29</v>
      </c>
      <c r="E209" s="26" t="s">
        <v>88</v>
      </c>
      <c r="F209" s="11">
        <v>7800000</v>
      </c>
      <c r="G209" s="11">
        <f t="shared" ref="G209:G213" si="15">F209*C209</f>
        <v>7800000</v>
      </c>
    </row>
    <row r="210" spans="1:7" ht="30">
      <c r="A210" s="25">
        <v>2</v>
      </c>
      <c r="B210" s="10" t="s">
        <v>268</v>
      </c>
      <c r="C210" s="27">
        <v>2</v>
      </c>
      <c r="D210" s="26" t="s">
        <v>29</v>
      </c>
      <c r="E210" s="26" t="s">
        <v>88</v>
      </c>
      <c r="F210" s="11">
        <v>8250000</v>
      </c>
      <c r="G210" s="11">
        <f t="shared" si="15"/>
        <v>16500000</v>
      </c>
    </row>
    <row r="211" spans="1:7" ht="30">
      <c r="A211" s="25">
        <v>3</v>
      </c>
      <c r="B211" s="10" t="s">
        <v>269</v>
      </c>
      <c r="C211" s="27">
        <v>1</v>
      </c>
      <c r="D211" s="26" t="s">
        <v>29</v>
      </c>
      <c r="E211" s="26" t="s">
        <v>88</v>
      </c>
      <c r="F211" s="11">
        <v>6850000</v>
      </c>
      <c r="G211" s="11">
        <f t="shared" si="15"/>
        <v>6850000</v>
      </c>
    </row>
    <row r="212" spans="1:7">
      <c r="A212" s="25">
        <v>4</v>
      </c>
      <c r="B212" s="10" t="s">
        <v>127</v>
      </c>
      <c r="C212" s="27">
        <v>167.58</v>
      </c>
      <c r="D212" s="26" t="s">
        <v>25</v>
      </c>
      <c r="E212" s="26" t="s">
        <v>128</v>
      </c>
      <c r="F212" s="11">
        <v>209731.25</v>
      </c>
      <c r="G212" s="11">
        <f t="shared" si="15"/>
        <v>35146762.875</v>
      </c>
    </row>
    <row r="213" spans="1:7">
      <c r="A213" s="25">
        <v>5</v>
      </c>
      <c r="B213" s="10" t="s">
        <v>129</v>
      </c>
      <c r="C213" s="27">
        <v>27</v>
      </c>
      <c r="D213" s="26" t="s">
        <v>25</v>
      </c>
      <c r="E213" s="26" t="s">
        <v>88</v>
      </c>
      <c r="F213" s="11">
        <v>220000</v>
      </c>
      <c r="G213" s="11">
        <f t="shared" si="15"/>
        <v>5940000</v>
      </c>
    </row>
    <row r="214" spans="1:7" ht="14.45" customHeight="1">
      <c r="A214" s="80" t="s">
        <v>130</v>
      </c>
      <c r="B214" s="81"/>
      <c r="C214" s="81"/>
      <c r="D214" s="81"/>
      <c r="E214" s="81"/>
      <c r="F214" s="82"/>
      <c r="G214" s="14">
        <f>SUM(G209:G213)</f>
        <v>72236762.875</v>
      </c>
    </row>
    <row r="215" spans="1:7">
      <c r="A215" s="22" t="s">
        <v>131</v>
      </c>
      <c r="B215" s="9" t="s">
        <v>132</v>
      </c>
      <c r="C215" s="24"/>
      <c r="D215" s="24"/>
      <c r="E215" s="24"/>
      <c r="F215" s="3"/>
      <c r="G215" s="3"/>
    </row>
    <row r="216" spans="1:7">
      <c r="A216" s="25">
        <v>1</v>
      </c>
      <c r="B216" s="10" t="s">
        <v>133</v>
      </c>
      <c r="C216" s="27">
        <v>3</v>
      </c>
      <c r="D216" s="26" t="s">
        <v>29</v>
      </c>
      <c r="E216" s="26" t="s">
        <v>19</v>
      </c>
      <c r="F216" s="11">
        <v>125000</v>
      </c>
      <c r="G216" s="11">
        <f t="shared" ref="G216:G228" si="16">F216*C216</f>
        <v>375000</v>
      </c>
    </row>
    <row r="217" spans="1:7">
      <c r="A217" s="25">
        <v>2</v>
      </c>
      <c r="B217" s="10" t="s">
        <v>134</v>
      </c>
      <c r="C217" s="27">
        <v>122</v>
      </c>
      <c r="D217" s="26" t="s">
        <v>135</v>
      </c>
      <c r="E217" s="26" t="s">
        <v>136</v>
      </c>
      <c r="F217" s="11">
        <v>216372.5</v>
      </c>
      <c r="G217" s="11">
        <f t="shared" si="16"/>
        <v>26397445</v>
      </c>
    </row>
    <row r="218" spans="1:7">
      <c r="A218" s="25">
        <v>3</v>
      </c>
      <c r="B218" s="10" t="s">
        <v>137</v>
      </c>
      <c r="C218" s="27">
        <v>26</v>
      </c>
      <c r="D218" s="26" t="s">
        <v>135</v>
      </c>
      <c r="E218" s="26" t="s">
        <v>138</v>
      </c>
      <c r="F218" s="11">
        <v>74060</v>
      </c>
      <c r="G218" s="11">
        <f t="shared" si="16"/>
        <v>1925560</v>
      </c>
    </row>
    <row r="219" spans="1:7">
      <c r="A219" s="25">
        <v>4</v>
      </c>
      <c r="B219" s="10" t="s">
        <v>139</v>
      </c>
      <c r="C219" s="27">
        <v>14</v>
      </c>
      <c r="D219" s="26" t="s">
        <v>135</v>
      </c>
      <c r="E219" s="26" t="s">
        <v>138</v>
      </c>
      <c r="F219" s="11">
        <v>74060</v>
      </c>
      <c r="G219" s="11">
        <f t="shared" si="16"/>
        <v>1036840</v>
      </c>
    </row>
    <row r="220" spans="1:7">
      <c r="A220" s="25">
        <v>5</v>
      </c>
      <c r="B220" s="10" t="s">
        <v>140</v>
      </c>
      <c r="C220" s="27">
        <v>14</v>
      </c>
      <c r="D220" s="26" t="s">
        <v>135</v>
      </c>
      <c r="E220" s="26" t="s">
        <v>19</v>
      </c>
      <c r="F220" s="11">
        <v>350000</v>
      </c>
      <c r="G220" s="11">
        <f t="shared" si="16"/>
        <v>4900000</v>
      </c>
    </row>
    <row r="221" spans="1:7">
      <c r="A221" s="25">
        <v>6</v>
      </c>
      <c r="B221" s="10" t="s">
        <v>141</v>
      </c>
      <c r="C221" s="27">
        <v>1</v>
      </c>
      <c r="D221" s="26" t="s">
        <v>91</v>
      </c>
      <c r="E221" s="26" t="s">
        <v>142</v>
      </c>
      <c r="F221" s="11">
        <v>75785</v>
      </c>
      <c r="G221" s="11">
        <f t="shared" si="16"/>
        <v>75785</v>
      </c>
    </row>
    <row r="222" spans="1:7">
      <c r="A222" s="25">
        <v>7</v>
      </c>
      <c r="B222" s="10" t="s">
        <v>143</v>
      </c>
      <c r="C222" s="27">
        <v>4</v>
      </c>
      <c r="D222" s="26" t="s">
        <v>91</v>
      </c>
      <c r="E222" s="26" t="s">
        <v>144</v>
      </c>
      <c r="F222" s="11">
        <v>102810</v>
      </c>
      <c r="G222" s="11">
        <f t="shared" si="16"/>
        <v>411240</v>
      </c>
    </row>
    <row r="223" spans="1:7">
      <c r="A223" s="25">
        <v>8</v>
      </c>
      <c r="B223" s="10" t="s">
        <v>270</v>
      </c>
      <c r="C223" s="27">
        <v>73</v>
      </c>
      <c r="D223" s="26" t="s">
        <v>91</v>
      </c>
      <c r="E223" s="26" t="s">
        <v>88</v>
      </c>
      <c r="F223" s="11">
        <v>620000</v>
      </c>
      <c r="G223" s="11">
        <f t="shared" si="16"/>
        <v>45260000</v>
      </c>
    </row>
    <row r="224" spans="1:7">
      <c r="A224" s="25">
        <v>9</v>
      </c>
      <c r="B224" s="10" t="s">
        <v>271</v>
      </c>
      <c r="C224" s="27">
        <v>6</v>
      </c>
      <c r="D224" s="26" t="s">
        <v>91</v>
      </c>
      <c r="E224" s="26" t="s">
        <v>88</v>
      </c>
      <c r="F224" s="11">
        <v>2750000</v>
      </c>
      <c r="G224" s="11">
        <f t="shared" si="16"/>
        <v>16500000</v>
      </c>
    </row>
    <row r="225" spans="1:7">
      <c r="A225" s="25">
        <v>10</v>
      </c>
      <c r="B225" s="10" t="s">
        <v>145</v>
      </c>
      <c r="C225" s="27">
        <v>4</v>
      </c>
      <c r="D225" s="26" t="s">
        <v>91</v>
      </c>
      <c r="E225" s="26" t="s">
        <v>88</v>
      </c>
      <c r="F225" s="11">
        <v>1050000</v>
      </c>
      <c r="G225" s="11">
        <f t="shared" si="16"/>
        <v>4200000</v>
      </c>
    </row>
    <row r="226" spans="1:7">
      <c r="A226" s="25">
        <v>11</v>
      </c>
      <c r="B226" s="10" t="s">
        <v>146</v>
      </c>
      <c r="C226" s="27">
        <v>8</v>
      </c>
      <c r="D226" s="26" t="s">
        <v>29</v>
      </c>
      <c r="E226" s="26" t="s">
        <v>88</v>
      </c>
      <c r="F226" s="11">
        <v>7200000</v>
      </c>
      <c r="G226" s="11">
        <f t="shared" si="16"/>
        <v>57600000</v>
      </c>
    </row>
    <row r="227" spans="1:7">
      <c r="A227" s="25">
        <v>12</v>
      </c>
      <c r="B227" s="10" t="s">
        <v>147</v>
      </c>
      <c r="C227" s="27">
        <v>6</v>
      </c>
      <c r="D227" s="26" t="s">
        <v>29</v>
      </c>
      <c r="E227" s="26" t="s">
        <v>88</v>
      </c>
      <c r="F227" s="11">
        <v>4800000</v>
      </c>
      <c r="G227" s="11">
        <f t="shared" si="16"/>
        <v>28800000</v>
      </c>
    </row>
    <row r="228" spans="1:7" ht="30">
      <c r="A228" s="25">
        <v>13</v>
      </c>
      <c r="B228" s="10" t="s">
        <v>272</v>
      </c>
      <c r="C228" s="27">
        <v>1</v>
      </c>
      <c r="D228" s="26" t="s">
        <v>18</v>
      </c>
      <c r="E228" s="26" t="s">
        <v>88</v>
      </c>
      <c r="F228" s="11">
        <v>33000000</v>
      </c>
      <c r="G228" s="11">
        <f t="shared" si="16"/>
        <v>33000000</v>
      </c>
    </row>
    <row r="229" spans="1:7">
      <c r="A229" s="80" t="s">
        <v>148</v>
      </c>
      <c r="B229" s="81"/>
      <c r="C229" s="81"/>
      <c r="D229" s="81"/>
      <c r="E229" s="81"/>
      <c r="F229" s="82"/>
      <c r="G229" s="14">
        <f>SUM(G216:G228)</f>
        <v>220481870</v>
      </c>
    </row>
    <row r="230" spans="1:7">
      <c r="A230" s="22" t="s">
        <v>149</v>
      </c>
      <c r="B230" s="9" t="s">
        <v>150</v>
      </c>
      <c r="C230" s="24"/>
      <c r="D230" s="24"/>
      <c r="E230" s="24"/>
      <c r="F230" s="3"/>
      <c r="G230" s="3"/>
    </row>
    <row r="231" spans="1:7" ht="30">
      <c r="A231" s="25">
        <v>1</v>
      </c>
      <c r="B231" s="10" t="s">
        <v>264</v>
      </c>
      <c r="C231" s="27">
        <v>1.52</v>
      </c>
      <c r="D231" s="24" t="s">
        <v>260</v>
      </c>
      <c r="E231" s="26" t="s">
        <v>151</v>
      </c>
      <c r="F231" s="11">
        <v>1666493.75</v>
      </c>
      <c r="G231" s="11">
        <f t="shared" ref="G231:G235" si="17">F231*C231</f>
        <v>2533070.5</v>
      </c>
    </row>
    <row r="232" spans="1:7">
      <c r="A232" s="25">
        <v>2</v>
      </c>
      <c r="B232" s="10" t="s">
        <v>152</v>
      </c>
      <c r="C232" s="27">
        <v>29.29</v>
      </c>
      <c r="D232" s="26" t="s">
        <v>25</v>
      </c>
      <c r="E232" s="26" t="s">
        <v>153</v>
      </c>
      <c r="F232" s="11">
        <v>359205.38</v>
      </c>
      <c r="G232" s="11">
        <f t="shared" si="17"/>
        <v>10521125.5802</v>
      </c>
    </row>
    <row r="233" spans="1:7">
      <c r="A233" s="25">
        <v>3</v>
      </c>
      <c r="B233" s="10" t="s">
        <v>154</v>
      </c>
      <c r="C233" s="27">
        <v>57.6</v>
      </c>
      <c r="D233" s="26" t="s">
        <v>25</v>
      </c>
      <c r="E233" s="26" t="s">
        <v>155</v>
      </c>
      <c r="F233" s="11">
        <v>496817.25</v>
      </c>
      <c r="G233" s="11">
        <f t="shared" si="17"/>
        <v>28616673.600000001</v>
      </c>
    </row>
    <row r="234" spans="1:7">
      <c r="A234" s="25">
        <v>4</v>
      </c>
      <c r="B234" s="10" t="s">
        <v>273</v>
      </c>
      <c r="C234" s="27">
        <v>223.13</v>
      </c>
      <c r="D234" s="26" t="s">
        <v>25</v>
      </c>
      <c r="E234" s="26" t="s">
        <v>88</v>
      </c>
      <c r="F234" s="11">
        <v>159836.32</v>
      </c>
      <c r="G234" s="11">
        <f t="shared" si="17"/>
        <v>35664278.081600003</v>
      </c>
    </row>
    <row r="235" spans="1:7">
      <c r="A235" s="25">
        <v>5</v>
      </c>
      <c r="B235" s="10" t="s">
        <v>156</v>
      </c>
      <c r="C235" s="27">
        <v>225.21</v>
      </c>
      <c r="D235" s="26" t="s">
        <v>25</v>
      </c>
      <c r="E235" s="26" t="s">
        <v>157</v>
      </c>
      <c r="F235" s="11">
        <v>164532.79999999999</v>
      </c>
      <c r="G235" s="11">
        <f t="shared" si="17"/>
        <v>37054431.887999997</v>
      </c>
    </row>
    <row r="236" spans="1:7" ht="14.45" customHeight="1">
      <c r="A236" s="80" t="s">
        <v>158</v>
      </c>
      <c r="B236" s="81"/>
      <c r="C236" s="81"/>
      <c r="D236" s="81"/>
      <c r="E236" s="81"/>
      <c r="F236" s="82"/>
      <c r="G236" s="17">
        <f>SUM(G231:G235)</f>
        <v>114389579.6498</v>
      </c>
    </row>
    <row r="237" spans="1:7">
      <c r="A237" s="22" t="s">
        <v>159</v>
      </c>
      <c r="B237" s="9" t="s">
        <v>160</v>
      </c>
      <c r="C237" s="24"/>
      <c r="D237" s="24"/>
      <c r="E237" s="24"/>
      <c r="F237" s="3"/>
    </row>
    <row r="238" spans="1:7">
      <c r="A238" s="25">
        <v>1</v>
      </c>
      <c r="B238" s="10" t="s">
        <v>161</v>
      </c>
      <c r="C238" s="28">
        <v>1575.89</v>
      </c>
      <c r="D238" s="26" t="s">
        <v>25</v>
      </c>
      <c r="E238" s="26" t="s">
        <v>162</v>
      </c>
      <c r="F238" s="11">
        <v>79804.25</v>
      </c>
      <c r="G238" s="11">
        <f t="shared" ref="G238:G242" si="18">F238*C238</f>
        <v>125762719.53250001</v>
      </c>
    </row>
    <row r="239" spans="1:7">
      <c r="A239" s="25">
        <v>2</v>
      </c>
      <c r="B239" s="10" t="s">
        <v>163</v>
      </c>
      <c r="C239" s="27">
        <v>115.36</v>
      </c>
      <c r="D239" s="26" t="s">
        <v>25</v>
      </c>
      <c r="E239" s="26" t="s">
        <v>97</v>
      </c>
      <c r="F239" s="11">
        <v>142105.5</v>
      </c>
      <c r="G239" s="11">
        <f t="shared" si="18"/>
        <v>16393290.48</v>
      </c>
    </row>
    <row r="240" spans="1:7">
      <c r="A240" s="25">
        <v>3</v>
      </c>
      <c r="B240" s="10" t="s">
        <v>164</v>
      </c>
      <c r="C240" s="27">
        <v>458.75</v>
      </c>
      <c r="D240" s="26" t="s">
        <v>25</v>
      </c>
      <c r="E240" s="26" t="s">
        <v>97</v>
      </c>
      <c r="F240" s="11">
        <v>142105.5</v>
      </c>
      <c r="G240" s="11">
        <f t="shared" si="18"/>
        <v>65190898.125</v>
      </c>
    </row>
    <row r="241" spans="1:7">
      <c r="A241" s="25">
        <v>4</v>
      </c>
      <c r="B241" s="10" t="s">
        <v>165</v>
      </c>
      <c r="C241" s="27">
        <v>662.94</v>
      </c>
      <c r="D241" s="26" t="s">
        <v>25</v>
      </c>
      <c r="E241" s="26" t="s">
        <v>97</v>
      </c>
      <c r="F241" s="11">
        <v>142105.5</v>
      </c>
      <c r="G241" s="11">
        <f t="shared" si="18"/>
        <v>94207420.170000002</v>
      </c>
    </row>
    <row r="242" spans="1:7">
      <c r="A242" s="25">
        <v>5</v>
      </c>
      <c r="B242" s="10" t="s">
        <v>166</v>
      </c>
      <c r="C242" s="27">
        <v>276.83999999999997</v>
      </c>
      <c r="D242" s="26" t="s">
        <v>25</v>
      </c>
      <c r="E242" s="26" t="s">
        <v>95</v>
      </c>
      <c r="F242" s="11">
        <v>88273.54</v>
      </c>
      <c r="G242" s="11">
        <f t="shared" si="18"/>
        <v>24437646.813599996</v>
      </c>
    </row>
    <row r="243" spans="1:7" ht="14.1" customHeight="1">
      <c r="A243" s="80" t="s">
        <v>167</v>
      </c>
      <c r="B243" s="81"/>
      <c r="C243" s="81"/>
      <c r="D243" s="81"/>
      <c r="E243" s="81"/>
      <c r="F243" s="82"/>
      <c r="G243" s="17">
        <f>SUM(G238:G242)</f>
        <v>325991975.12110001</v>
      </c>
    </row>
    <row r="244" spans="1:7">
      <c r="A244" s="22" t="s">
        <v>168</v>
      </c>
      <c r="B244" s="9" t="s">
        <v>169</v>
      </c>
      <c r="C244" s="24"/>
      <c r="D244" s="24"/>
      <c r="E244" s="24"/>
      <c r="F244" s="3"/>
      <c r="G244" s="3"/>
    </row>
    <row r="245" spans="1:7">
      <c r="A245" s="25">
        <v>1</v>
      </c>
      <c r="B245" s="10" t="s">
        <v>170</v>
      </c>
      <c r="C245" s="27">
        <v>0.49</v>
      </c>
      <c r="D245" s="24" t="s">
        <v>260</v>
      </c>
      <c r="E245" s="26" t="s">
        <v>45</v>
      </c>
      <c r="F245" s="11">
        <v>116552.5</v>
      </c>
      <c r="G245" s="11">
        <f t="shared" ref="G245:G284" si="19">F245*C245</f>
        <v>57110.724999999999</v>
      </c>
    </row>
    <row r="246" spans="1:7">
      <c r="A246" s="25">
        <v>2</v>
      </c>
      <c r="B246" s="10" t="s">
        <v>102</v>
      </c>
      <c r="C246" s="24"/>
      <c r="D246" s="24"/>
      <c r="E246" s="24"/>
      <c r="F246" s="3"/>
      <c r="G246" s="11"/>
    </row>
    <row r="247" spans="1:7">
      <c r="A247" s="24"/>
      <c r="B247" s="10" t="s">
        <v>53</v>
      </c>
      <c r="C247" s="27">
        <v>0.49</v>
      </c>
      <c r="D247" s="24" t="s">
        <v>260</v>
      </c>
      <c r="E247" s="26" t="s">
        <v>54</v>
      </c>
      <c r="F247" s="11">
        <v>1479915.25</v>
      </c>
      <c r="G247" s="11">
        <f t="shared" si="19"/>
        <v>725158.47250000003</v>
      </c>
    </row>
    <row r="248" spans="1:7">
      <c r="A248" s="24"/>
      <c r="B248" s="10" t="s">
        <v>55</v>
      </c>
      <c r="C248" s="27">
        <v>87.32</v>
      </c>
      <c r="D248" s="26" t="s">
        <v>56</v>
      </c>
      <c r="E248" s="26" t="s">
        <v>57</v>
      </c>
      <c r="F248" s="11">
        <v>19669.599999999999</v>
      </c>
      <c r="G248" s="11">
        <f t="shared" si="19"/>
        <v>1717549.4719999998</v>
      </c>
    </row>
    <row r="249" spans="1:7">
      <c r="A249" s="24"/>
      <c r="B249" s="10" t="s">
        <v>64</v>
      </c>
      <c r="C249" s="27">
        <v>6.51</v>
      </c>
      <c r="D249" s="26" t="s">
        <v>25</v>
      </c>
      <c r="E249" s="26" t="s">
        <v>65</v>
      </c>
      <c r="F249" s="11">
        <v>222079.38</v>
      </c>
      <c r="G249" s="11">
        <f t="shared" si="19"/>
        <v>1445736.7638000001</v>
      </c>
    </row>
    <row r="250" spans="1:7">
      <c r="A250" s="25">
        <v>3</v>
      </c>
      <c r="B250" s="10" t="s">
        <v>171</v>
      </c>
      <c r="C250" s="27">
        <v>36.799999999999997</v>
      </c>
      <c r="D250" s="26" t="s">
        <v>27</v>
      </c>
      <c r="E250" s="26" t="s">
        <v>172</v>
      </c>
      <c r="F250" s="11">
        <v>119014.65</v>
      </c>
      <c r="G250" s="11">
        <f t="shared" si="19"/>
        <v>4379739.1199999992</v>
      </c>
    </row>
    <row r="251" spans="1:7">
      <c r="A251" s="25">
        <v>4</v>
      </c>
      <c r="B251" s="10" t="s">
        <v>173</v>
      </c>
      <c r="C251" s="24"/>
      <c r="D251" s="24"/>
      <c r="E251" s="24"/>
      <c r="F251" s="3"/>
      <c r="G251" s="11"/>
    </row>
    <row r="252" spans="1:7">
      <c r="A252" s="24"/>
      <c r="B252" s="13" t="s">
        <v>53</v>
      </c>
      <c r="C252" s="27">
        <v>0.37</v>
      </c>
      <c r="D252" s="24" t="s">
        <v>260</v>
      </c>
      <c r="E252" s="26" t="s">
        <v>54</v>
      </c>
      <c r="F252" s="11">
        <v>1479915.25</v>
      </c>
      <c r="G252" s="11">
        <f t="shared" si="19"/>
        <v>547568.64249999996</v>
      </c>
    </row>
    <row r="253" spans="1:7">
      <c r="A253" s="24"/>
      <c r="B253" s="13" t="s">
        <v>55</v>
      </c>
      <c r="C253" s="27">
        <v>82.98</v>
      </c>
      <c r="D253" s="26" t="s">
        <v>56</v>
      </c>
      <c r="E253" s="26" t="s">
        <v>57</v>
      </c>
      <c r="F253" s="11">
        <v>19669.599999999999</v>
      </c>
      <c r="G253" s="11">
        <f t="shared" si="19"/>
        <v>1632183.4080000001</v>
      </c>
    </row>
    <row r="254" spans="1:7">
      <c r="A254" s="24"/>
      <c r="B254" s="13" t="s">
        <v>69</v>
      </c>
      <c r="C254" s="27">
        <v>4.88</v>
      </c>
      <c r="D254" s="26" t="s">
        <v>25</v>
      </c>
      <c r="E254" s="26" t="s">
        <v>70</v>
      </c>
      <c r="F254" s="11">
        <v>332231.55</v>
      </c>
      <c r="G254" s="11">
        <f t="shared" si="19"/>
        <v>1621289.9639999999</v>
      </c>
    </row>
    <row r="255" spans="1:7">
      <c r="A255" s="25">
        <v>5</v>
      </c>
      <c r="B255" s="13" t="s">
        <v>75</v>
      </c>
      <c r="C255" s="27">
        <v>53.63</v>
      </c>
      <c r="D255" s="26" t="s">
        <v>25</v>
      </c>
      <c r="E255" s="26" t="s">
        <v>76</v>
      </c>
      <c r="F255" s="11">
        <v>139618.63</v>
      </c>
      <c r="G255" s="11">
        <f t="shared" si="19"/>
        <v>7487747.1269000005</v>
      </c>
    </row>
    <row r="256" spans="1:7">
      <c r="A256" s="25">
        <v>6</v>
      </c>
      <c r="B256" s="13" t="s">
        <v>77</v>
      </c>
      <c r="C256" s="27">
        <v>107.26</v>
      </c>
      <c r="D256" s="26" t="s">
        <v>25</v>
      </c>
      <c r="E256" s="26" t="s">
        <v>78</v>
      </c>
      <c r="F256" s="11">
        <v>98138.7</v>
      </c>
      <c r="G256" s="11">
        <f t="shared" si="19"/>
        <v>10526356.961999999</v>
      </c>
    </row>
    <row r="257" spans="1:7">
      <c r="A257" s="25">
        <v>7</v>
      </c>
      <c r="B257" s="13" t="s">
        <v>79</v>
      </c>
      <c r="C257" s="27">
        <v>107.26</v>
      </c>
      <c r="D257" s="26" t="s">
        <v>25</v>
      </c>
      <c r="E257" s="26" t="s">
        <v>80</v>
      </c>
      <c r="F257" s="11">
        <v>60741.56</v>
      </c>
      <c r="G257" s="11">
        <f t="shared" si="19"/>
        <v>6515139.7256000005</v>
      </c>
    </row>
    <row r="258" spans="1:7">
      <c r="A258" s="25">
        <v>8</v>
      </c>
      <c r="B258" s="13" t="s">
        <v>174</v>
      </c>
      <c r="C258" s="24"/>
      <c r="D258" s="24"/>
      <c r="E258" s="24"/>
      <c r="F258" s="3"/>
      <c r="G258" s="11"/>
    </row>
    <row r="259" spans="1:7">
      <c r="A259" s="26" t="s">
        <v>8</v>
      </c>
      <c r="B259" s="13" t="s">
        <v>175</v>
      </c>
      <c r="C259" s="27">
        <v>10.039999999999999</v>
      </c>
      <c r="D259" s="26" t="s">
        <v>27</v>
      </c>
      <c r="E259" s="26" t="s">
        <v>176</v>
      </c>
      <c r="F259" s="11">
        <v>248884.15</v>
      </c>
      <c r="G259" s="11">
        <f t="shared" si="19"/>
        <v>2498796.8659999999</v>
      </c>
    </row>
    <row r="260" spans="1:7">
      <c r="A260" s="26" t="s">
        <v>9</v>
      </c>
      <c r="B260" s="13" t="s">
        <v>177</v>
      </c>
      <c r="C260" s="27">
        <v>2</v>
      </c>
      <c r="D260" s="26" t="s">
        <v>178</v>
      </c>
      <c r="E260" s="26" t="s">
        <v>179</v>
      </c>
      <c r="F260" s="11">
        <v>2250775.4</v>
      </c>
      <c r="G260" s="11">
        <f t="shared" si="19"/>
        <v>4501550.8</v>
      </c>
    </row>
    <row r="261" spans="1:7">
      <c r="A261" s="26" t="s">
        <v>12</v>
      </c>
      <c r="B261" s="13" t="s">
        <v>180</v>
      </c>
      <c r="C261" s="27">
        <v>6</v>
      </c>
      <c r="D261" s="26" t="s">
        <v>91</v>
      </c>
      <c r="E261" s="26" t="s">
        <v>181</v>
      </c>
      <c r="F261" s="11">
        <v>66797.75</v>
      </c>
      <c r="G261" s="11">
        <f t="shared" si="19"/>
        <v>400786.5</v>
      </c>
    </row>
    <row r="262" spans="1:7">
      <c r="A262" s="26" t="s">
        <v>11</v>
      </c>
      <c r="B262" s="13" t="s">
        <v>182</v>
      </c>
      <c r="C262" s="27">
        <v>2</v>
      </c>
      <c r="D262" s="26" t="s">
        <v>91</v>
      </c>
      <c r="E262" s="26" t="s">
        <v>183</v>
      </c>
      <c r="F262" s="11">
        <v>364895</v>
      </c>
      <c r="G262" s="11">
        <f t="shared" si="19"/>
        <v>729790</v>
      </c>
    </row>
    <row r="263" spans="1:7">
      <c r="A263" s="25">
        <v>9</v>
      </c>
      <c r="B263" s="13" t="s">
        <v>184</v>
      </c>
      <c r="C263" s="27">
        <v>6</v>
      </c>
      <c r="D263" s="26" t="s">
        <v>91</v>
      </c>
      <c r="E263" s="26" t="s">
        <v>19</v>
      </c>
      <c r="F263" s="11">
        <v>2012500</v>
      </c>
      <c r="G263" s="11">
        <f t="shared" si="19"/>
        <v>12075000</v>
      </c>
    </row>
    <row r="264" spans="1:7">
      <c r="A264" s="25">
        <v>10</v>
      </c>
      <c r="B264" s="13" t="s">
        <v>185</v>
      </c>
      <c r="C264" s="27">
        <v>30.36</v>
      </c>
      <c r="D264" s="26" t="s">
        <v>25</v>
      </c>
      <c r="E264" s="26" t="s">
        <v>186</v>
      </c>
      <c r="F264" s="11">
        <v>275770</v>
      </c>
      <c r="G264" s="11">
        <f t="shared" si="19"/>
        <v>8372377.2000000002</v>
      </c>
    </row>
    <row r="265" spans="1:7">
      <c r="A265" s="25">
        <v>11</v>
      </c>
      <c r="B265" s="13" t="s">
        <v>187</v>
      </c>
      <c r="C265" s="27">
        <v>30.36</v>
      </c>
      <c r="D265" s="26" t="s">
        <v>25</v>
      </c>
      <c r="E265" s="26" t="s">
        <v>188</v>
      </c>
      <c r="F265" s="11">
        <v>72578.8</v>
      </c>
      <c r="G265" s="11">
        <f t="shared" si="19"/>
        <v>2203492.3680000002</v>
      </c>
    </row>
    <row r="266" spans="1:7">
      <c r="A266" s="25">
        <v>12</v>
      </c>
      <c r="B266" s="13" t="s">
        <v>189</v>
      </c>
      <c r="C266" s="27">
        <v>60.2</v>
      </c>
      <c r="D266" s="26" t="s">
        <v>27</v>
      </c>
      <c r="E266" s="26" t="s">
        <v>190</v>
      </c>
      <c r="F266" s="11">
        <v>46855.6</v>
      </c>
      <c r="G266" s="11">
        <f t="shared" si="19"/>
        <v>2820707.12</v>
      </c>
    </row>
    <row r="267" spans="1:7">
      <c r="A267" s="25">
        <v>13</v>
      </c>
      <c r="B267" s="13" t="s">
        <v>81</v>
      </c>
      <c r="C267" s="27">
        <v>10.19</v>
      </c>
      <c r="D267" s="24" t="s">
        <v>260</v>
      </c>
      <c r="E267" s="26" t="s">
        <v>82</v>
      </c>
      <c r="F267" s="11">
        <v>177675</v>
      </c>
      <c r="G267" s="11">
        <f t="shared" si="19"/>
        <v>1810508.25</v>
      </c>
    </row>
    <row r="268" spans="1:7">
      <c r="A268" s="25">
        <v>14</v>
      </c>
      <c r="B268" s="13" t="s">
        <v>48</v>
      </c>
      <c r="C268" s="27">
        <v>1.36</v>
      </c>
      <c r="D268" s="24" t="s">
        <v>260</v>
      </c>
      <c r="E268" s="26" t="s">
        <v>49</v>
      </c>
      <c r="F268" s="11">
        <v>121238.75</v>
      </c>
      <c r="G268" s="11">
        <f t="shared" si="19"/>
        <v>164884.70000000001</v>
      </c>
    </row>
    <row r="269" spans="1:7">
      <c r="A269" s="25">
        <v>15</v>
      </c>
      <c r="B269" s="13" t="s">
        <v>191</v>
      </c>
      <c r="C269" s="27">
        <v>27.13</v>
      </c>
      <c r="D269" s="26" t="s">
        <v>25</v>
      </c>
      <c r="E269" s="26" t="s">
        <v>192</v>
      </c>
      <c r="F269" s="11">
        <v>340221.75</v>
      </c>
      <c r="G269" s="11">
        <f t="shared" si="19"/>
        <v>9230216.0774999987</v>
      </c>
    </row>
    <row r="270" spans="1:7">
      <c r="A270" s="25">
        <v>16</v>
      </c>
      <c r="B270" s="13" t="s">
        <v>193</v>
      </c>
      <c r="C270" s="27">
        <v>69.09</v>
      </c>
      <c r="D270" s="26" t="s">
        <v>25</v>
      </c>
      <c r="E270" s="26" t="s">
        <v>194</v>
      </c>
      <c r="F270" s="11">
        <v>475093.75</v>
      </c>
      <c r="G270" s="11">
        <f t="shared" si="19"/>
        <v>32824227.1875</v>
      </c>
    </row>
    <row r="271" spans="1:7">
      <c r="A271" s="25">
        <v>17</v>
      </c>
      <c r="B271" s="13" t="s">
        <v>195</v>
      </c>
      <c r="C271" s="27">
        <v>4</v>
      </c>
      <c r="D271" s="26" t="s">
        <v>91</v>
      </c>
      <c r="E271" s="26" t="s">
        <v>196</v>
      </c>
      <c r="F271" s="11">
        <v>4343780</v>
      </c>
      <c r="G271" s="11">
        <f t="shared" si="19"/>
        <v>17375120</v>
      </c>
    </row>
    <row r="272" spans="1:7">
      <c r="A272" s="25">
        <v>18</v>
      </c>
      <c r="B272" s="13" t="s">
        <v>197</v>
      </c>
      <c r="C272" s="27">
        <v>2</v>
      </c>
      <c r="D272" s="26" t="s">
        <v>91</v>
      </c>
      <c r="E272" s="26" t="s">
        <v>198</v>
      </c>
      <c r="F272" s="11">
        <v>1090890</v>
      </c>
      <c r="G272" s="11">
        <f t="shared" si="19"/>
        <v>2181780</v>
      </c>
    </row>
    <row r="273" spans="1:7">
      <c r="A273" s="25">
        <v>19</v>
      </c>
      <c r="B273" s="13" t="s">
        <v>199</v>
      </c>
      <c r="C273" s="27">
        <v>2</v>
      </c>
      <c r="D273" s="26" t="s">
        <v>200</v>
      </c>
      <c r="E273" s="26" t="s">
        <v>19</v>
      </c>
      <c r="F273" s="11">
        <v>7500000</v>
      </c>
      <c r="G273" s="11">
        <f t="shared" si="19"/>
        <v>15000000</v>
      </c>
    </row>
    <row r="274" spans="1:7">
      <c r="A274" s="25">
        <v>20</v>
      </c>
      <c r="B274" s="13" t="s">
        <v>201</v>
      </c>
      <c r="C274" s="27">
        <v>6</v>
      </c>
      <c r="D274" s="26" t="s">
        <v>91</v>
      </c>
      <c r="E274" s="26" t="s">
        <v>202</v>
      </c>
      <c r="F274" s="11">
        <v>508702.5</v>
      </c>
      <c r="G274" s="11">
        <f t="shared" si="19"/>
        <v>3052215</v>
      </c>
    </row>
    <row r="275" spans="1:7">
      <c r="A275" s="25">
        <v>21</v>
      </c>
      <c r="B275" s="13" t="s">
        <v>203</v>
      </c>
      <c r="C275" s="27">
        <v>6</v>
      </c>
      <c r="D275" s="26" t="s">
        <v>91</v>
      </c>
      <c r="E275" s="26" t="s">
        <v>204</v>
      </c>
      <c r="F275" s="11">
        <v>95392.5</v>
      </c>
      <c r="G275" s="11">
        <f t="shared" si="19"/>
        <v>572355</v>
      </c>
    </row>
    <row r="276" spans="1:7">
      <c r="A276" s="25">
        <v>22</v>
      </c>
      <c r="B276" s="13" t="s">
        <v>205</v>
      </c>
      <c r="C276" s="27">
        <v>6</v>
      </c>
      <c r="D276" s="26" t="s">
        <v>91</v>
      </c>
      <c r="E276" s="26" t="s">
        <v>206</v>
      </c>
      <c r="F276" s="11">
        <v>132422.5</v>
      </c>
      <c r="G276" s="11">
        <f t="shared" si="19"/>
        <v>794535</v>
      </c>
    </row>
    <row r="277" spans="1:7">
      <c r="A277" s="25">
        <v>23</v>
      </c>
      <c r="B277" s="13" t="s">
        <v>207</v>
      </c>
      <c r="C277" s="27">
        <v>26</v>
      </c>
      <c r="D277" s="26" t="s">
        <v>27</v>
      </c>
      <c r="E277" s="26" t="s">
        <v>208</v>
      </c>
      <c r="F277" s="11">
        <v>239073.5</v>
      </c>
      <c r="G277" s="11">
        <f t="shared" si="19"/>
        <v>6215911</v>
      </c>
    </row>
    <row r="278" spans="1:7">
      <c r="A278" s="25">
        <v>24</v>
      </c>
      <c r="B278" s="13" t="s">
        <v>209</v>
      </c>
      <c r="C278" s="27">
        <v>26</v>
      </c>
      <c r="D278" s="26" t="s">
        <v>27</v>
      </c>
      <c r="E278" s="26" t="s">
        <v>210</v>
      </c>
      <c r="F278" s="11">
        <v>162069.5</v>
      </c>
      <c r="G278" s="11">
        <f t="shared" si="19"/>
        <v>4213807</v>
      </c>
    </row>
    <row r="279" spans="1:7">
      <c r="A279" s="25">
        <v>25</v>
      </c>
      <c r="B279" s="13" t="s">
        <v>211</v>
      </c>
      <c r="C279" s="27">
        <v>50</v>
      </c>
      <c r="D279" s="26" t="s">
        <v>27</v>
      </c>
      <c r="E279" s="26" t="s">
        <v>212</v>
      </c>
      <c r="F279" s="11">
        <v>35443</v>
      </c>
      <c r="G279" s="11">
        <f t="shared" si="19"/>
        <v>1772150</v>
      </c>
    </row>
    <row r="280" spans="1:7">
      <c r="A280" s="25">
        <v>26</v>
      </c>
      <c r="B280" s="13" t="s">
        <v>213</v>
      </c>
      <c r="C280" s="27">
        <v>1</v>
      </c>
      <c r="D280" s="26" t="s">
        <v>18</v>
      </c>
      <c r="E280" s="26" t="s">
        <v>19</v>
      </c>
      <c r="F280" s="11">
        <v>2500000</v>
      </c>
      <c r="G280" s="11">
        <f t="shared" si="19"/>
        <v>2500000</v>
      </c>
    </row>
    <row r="281" spans="1:7">
      <c r="A281" s="25">
        <v>27</v>
      </c>
      <c r="B281" s="13" t="s">
        <v>214</v>
      </c>
      <c r="C281" s="27">
        <v>10</v>
      </c>
      <c r="D281" s="26" t="s">
        <v>135</v>
      </c>
      <c r="E281" s="26" t="s">
        <v>136</v>
      </c>
      <c r="F281" s="11">
        <v>216372.5</v>
      </c>
      <c r="G281" s="11">
        <f t="shared" si="19"/>
        <v>2163725</v>
      </c>
    </row>
    <row r="282" spans="1:7">
      <c r="A282" s="25">
        <v>28</v>
      </c>
      <c r="B282" s="13" t="s">
        <v>215</v>
      </c>
      <c r="C282" s="27">
        <v>8</v>
      </c>
      <c r="D282" s="26" t="s">
        <v>91</v>
      </c>
      <c r="E282" s="26" t="s">
        <v>216</v>
      </c>
      <c r="F282" s="11">
        <v>56810</v>
      </c>
      <c r="G282" s="11">
        <f t="shared" si="19"/>
        <v>454480</v>
      </c>
    </row>
    <row r="283" spans="1:7">
      <c r="A283" s="25">
        <v>29</v>
      </c>
      <c r="B283" s="13" t="s">
        <v>217</v>
      </c>
      <c r="C283" s="27">
        <v>10</v>
      </c>
      <c r="D283" s="26" t="s">
        <v>91</v>
      </c>
      <c r="E283" s="26" t="s">
        <v>88</v>
      </c>
      <c r="F283" s="11">
        <v>125000</v>
      </c>
      <c r="G283" s="11">
        <f t="shared" si="19"/>
        <v>1250000</v>
      </c>
    </row>
    <row r="284" spans="1:7">
      <c r="A284" s="25">
        <v>30</v>
      </c>
      <c r="B284" s="13" t="s">
        <v>218</v>
      </c>
      <c r="C284" s="27">
        <v>107.26</v>
      </c>
      <c r="D284" s="26" t="s">
        <v>25</v>
      </c>
      <c r="E284" s="26" t="s">
        <v>219</v>
      </c>
      <c r="F284" s="11">
        <v>48975.05</v>
      </c>
      <c r="G284" s="11">
        <f t="shared" si="19"/>
        <v>5253063.8630000008</v>
      </c>
    </row>
    <row r="285" spans="1:7" ht="14.45" customHeight="1">
      <c r="A285" s="80" t="s">
        <v>220</v>
      </c>
      <c r="B285" s="81"/>
      <c r="C285" s="81"/>
      <c r="D285" s="81"/>
      <c r="E285" s="81"/>
      <c r="F285" s="82"/>
      <c r="G285" s="17">
        <f>SUM(G245:G284)</f>
        <v>177087059.31430003</v>
      </c>
    </row>
    <row r="286" spans="1:7">
      <c r="A286" s="22" t="s">
        <v>40</v>
      </c>
      <c r="B286" s="18" t="s">
        <v>221</v>
      </c>
      <c r="C286" s="24"/>
      <c r="D286" s="24"/>
      <c r="E286" s="24"/>
      <c r="F286" s="3"/>
      <c r="G286" s="3"/>
    </row>
    <row r="287" spans="1:7">
      <c r="A287" s="25">
        <v>1</v>
      </c>
      <c r="B287" s="13" t="s">
        <v>222</v>
      </c>
      <c r="C287" s="27">
        <v>12</v>
      </c>
      <c r="D287" s="24" t="s">
        <v>260</v>
      </c>
      <c r="E287" s="26" t="s">
        <v>19</v>
      </c>
      <c r="F287" s="11">
        <v>15000</v>
      </c>
      <c r="G287" s="11">
        <f t="shared" ref="G287:G312" si="20">F287*C287</f>
        <v>180000</v>
      </c>
    </row>
    <row r="288" spans="1:7">
      <c r="A288" s="25">
        <v>2</v>
      </c>
      <c r="B288" s="13" t="s">
        <v>223</v>
      </c>
      <c r="C288" s="27">
        <v>12</v>
      </c>
      <c r="D288" s="26" t="s">
        <v>224</v>
      </c>
      <c r="E288" s="26" t="s">
        <v>19</v>
      </c>
      <c r="F288" s="11">
        <v>35000</v>
      </c>
      <c r="G288" s="11">
        <f t="shared" si="20"/>
        <v>420000</v>
      </c>
    </row>
    <row r="289" spans="1:7">
      <c r="A289" s="25">
        <v>3</v>
      </c>
      <c r="B289" s="13" t="s">
        <v>225</v>
      </c>
      <c r="C289" s="27">
        <v>12</v>
      </c>
      <c r="D289" s="24" t="s">
        <v>260</v>
      </c>
      <c r="E289" s="26" t="s">
        <v>19</v>
      </c>
      <c r="F289" s="11">
        <v>45000</v>
      </c>
      <c r="G289" s="11">
        <f t="shared" si="20"/>
        <v>540000</v>
      </c>
    </row>
    <row r="290" spans="1:7">
      <c r="A290" s="25">
        <v>4</v>
      </c>
      <c r="B290" s="13" t="s">
        <v>226</v>
      </c>
      <c r="C290" s="27">
        <v>405.17</v>
      </c>
      <c r="D290" s="26" t="s">
        <v>56</v>
      </c>
      <c r="E290" s="26" t="s">
        <v>227</v>
      </c>
      <c r="F290" s="11">
        <v>48164.88</v>
      </c>
      <c r="G290" s="11">
        <f t="shared" si="20"/>
        <v>19514964.4296</v>
      </c>
    </row>
    <row r="291" spans="1:7">
      <c r="A291" s="25">
        <v>5</v>
      </c>
      <c r="B291" s="13" t="s">
        <v>228</v>
      </c>
      <c r="C291" s="27">
        <v>286</v>
      </c>
      <c r="D291" s="26" t="s">
        <v>56</v>
      </c>
      <c r="E291" s="26" t="s">
        <v>227</v>
      </c>
      <c r="F291" s="11">
        <v>48164.88</v>
      </c>
      <c r="G291" s="11">
        <f t="shared" si="20"/>
        <v>13775155.68</v>
      </c>
    </row>
    <row r="292" spans="1:7">
      <c r="A292" s="25">
        <v>6</v>
      </c>
      <c r="B292" s="13" t="s">
        <v>229</v>
      </c>
      <c r="C292" s="27">
        <v>99</v>
      </c>
      <c r="D292" s="26" t="s">
        <v>56</v>
      </c>
      <c r="E292" s="26" t="s">
        <v>230</v>
      </c>
      <c r="F292" s="11">
        <v>45850.5</v>
      </c>
      <c r="G292" s="11">
        <f t="shared" si="20"/>
        <v>4539199.5</v>
      </c>
    </row>
    <row r="293" spans="1:7">
      <c r="A293" s="25">
        <v>7</v>
      </c>
      <c r="B293" s="13" t="s">
        <v>231</v>
      </c>
      <c r="C293" s="27">
        <v>11.31</v>
      </c>
      <c r="D293" s="26" t="s">
        <v>56</v>
      </c>
      <c r="E293" s="26" t="s">
        <v>232</v>
      </c>
      <c r="F293" s="11">
        <v>48164.88</v>
      </c>
      <c r="G293" s="11">
        <f t="shared" si="20"/>
        <v>544744.79279999994</v>
      </c>
    </row>
    <row r="294" spans="1:7">
      <c r="A294" s="25">
        <v>8</v>
      </c>
      <c r="B294" s="13" t="s">
        <v>233</v>
      </c>
      <c r="C294" s="27">
        <v>2.72</v>
      </c>
      <c r="D294" s="26" t="s">
        <v>56</v>
      </c>
      <c r="E294" s="26" t="s">
        <v>232</v>
      </c>
      <c r="F294" s="11">
        <v>48164.88</v>
      </c>
      <c r="G294" s="11">
        <f t="shared" si="20"/>
        <v>131008.4736</v>
      </c>
    </row>
    <row r="295" spans="1:7">
      <c r="A295" s="25">
        <v>9</v>
      </c>
      <c r="B295" s="13" t="s">
        <v>234</v>
      </c>
      <c r="C295" s="27">
        <v>2.72</v>
      </c>
      <c r="D295" s="26" t="s">
        <v>56</v>
      </c>
      <c r="E295" s="26" t="s">
        <v>232</v>
      </c>
      <c r="F295" s="11">
        <v>48164.88</v>
      </c>
      <c r="G295" s="11">
        <f t="shared" si="20"/>
        <v>131008.4736</v>
      </c>
    </row>
    <row r="296" spans="1:7">
      <c r="A296" s="25">
        <v>10</v>
      </c>
      <c r="B296" s="13" t="s">
        <v>235</v>
      </c>
      <c r="C296" s="27">
        <v>2</v>
      </c>
      <c r="D296" s="26" t="s">
        <v>123</v>
      </c>
      <c r="E296" s="26" t="s">
        <v>88</v>
      </c>
      <c r="F296" s="11">
        <v>280000</v>
      </c>
      <c r="G296" s="11">
        <f t="shared" si="20"/>
        <v>560000</v>
      </c>
    </row>
    <row r="297" spans="1:7">
      <c r="A297" s="25">
        <v>11</v>
      </c>
      <c r="B297" s="13" t="s">
        <v>236</v>
      </c>
      <c r="C297" s="24"/>
      <c r="D297" s="24"/>
      <c r="E297" s="24"/>
      <c r="F297" s="3"/>
      <c r="G297" s="11"/>
    </row>
    <row r="298" spans="1:7">
      <c r="A298" s="26" t="s">
        <v>8</v>
      </c>
      <c r="B298" s="13" t="s">
        <v>237</v>
      </c>
      <c r="C298" s="27">
        <v>78.099999999999994</v>
      </c>
      <c r="D298" s="26" t="s">
        <v>27</v>
      </c>
      <c r="E298" s="26" t="s">
        <v>238</v>
      </c>
      <c r="F298" s="11">
        <v>149414.9</v>
      </c>
      <c r="G298" s="11">
        <f t="shared" si="20"/>
        <v>11669303.689999999</v>
      </c>
    </row>
    <row r="299" spans="1:7">
      <c r="A299" s="26" t="s">
        <v>9</v>
      </c>
      <c r="B299" s="13" t="s">
        <v>239</v>
      </c>
      <c r="C299" s="27">
        <v>1.64</v>
      </c>
      <c r="D299" s="26" t="s">
        <v>25</v>
      </c>
      <c r="E299" s="26" t="s">
        <v>240</v>
      </c>
      <c r="F299" s="11">
        <v>730977.38</v>
      </c>
      <c r="G299" s="11">
        <f t="shared" si="20"/>
        <v>1198802.9031999998</v>
      </c>
    </row>
    <row r="300" spans="1:7">
      <c r="A300" s="26" t="s">
        <v>12</v>
      </c>
      <c r="B300" s="13" t="s">
        <v>241</v>
      </c>
      <c r="C300" s="27">
        <v>30</v>
      </c>
      <c r="D300" s="26" t="s">
        <v>25</v>
      </c>
      <c r="E300" s="26" t="s">
        <v>242</v>
      </c>
      <c r="F300" s="11">
        <v>216800.88</v>
      </c>
      <c r="G300" s="11">
        <f t="shared" si="20"/>
        <v>6504026.4000000004</v>
      </c>
    </row>
    <row r="301" spans="1:7">
      <c r="A301" s="26" t="s">
        <v>11</v>
      </c>
      <c r="B301" s="10" t="s">
        <v>243</v>
      </c>
      <c r="C301" s="27">
        <v>1</v>
      </c>
      <c r="D301" s="26" t="s">
        <v>91</v>
      </c>
      <c r="E301" s="26" t="s">
        <v>183</v>
      </c>
      <c r="F301" s="11">
        <v>364895</v>
      </c>
      <c r="G301" s="11">
        <f t="shared" si="20"/>
        <v>364895</v>
      </c>
    </row>
    <row r="302" spans="1:7">
      <c r="A302" s="26" t="s">
        <v>10</v>
      </c>
      <c r="B302" s="10" t="s">
        <v>180</v>
      </c>
      <c r="C302" s="27">
        <v>3</v>
      </c>
      <c r="D302" s="26" t="s">
        <v>91</v>
      </c>
      <c r="E302" s="26" t="s">
        <v>181</v>
      </c>
      <c r="F302" s="11">
        <v>66797.75</v>
      </c>
      <c r="G302" s="11">
        <f t="shared" si="20"/>
        <v>200393.25</v>
      </c>
    </row>
    <row r="303" spans="1:7">
      <c r="A303" s="26" t="s">
        <v>13</v>
      </c>
      <c r="B303" s="10" t="s">
        <v>244</v>
      </c>
      <c r="C303" s="27">
        <v>1</v>
      </c>
      <c r="D303" s="26" t="s">
        <v>91</v>
      </c>
      <c r="E303" s="26" t="s">
        <v>245</v>
      </c>
      <c r="F303" s="11">
        <v>224825</v>
      </c>
      <c r="G303" s="11">
        <f t="shared" si="20"/>
        <v>224825</v>
      </c>
    </row>
    <row r="304" spans="1:7">
      <c r="A304" s="25">
        <v>12</v>
      </c>
      <c r="B304" s="10" t="s">
        <v>246</v>
      </c>
      <c r="C304" s="27">
        <v>13.81</v>
      </c>
      <c r="D304" s="26" t="s">
        <v>25</v>
      </c>
      <c r="E304" s="26" t="s">
        <v>88</v>
      </c>
      <c r="F304" s="11">
        <v>786721.45</v>
      </c>
      <c r="G304" s="11">
        <f t="shared" si="20"/>
        <v>10864623.2245</v>
      </c>
    </row>
    <row r="305" spans="1:7">
      <c r="A305" s="25">
        <v>13</v>
      </c>
      <c r="B305" s="10" t="s">
        <v>185</v>
      </c>
      <c r="C305" s="27">
        <v>8</v>
      </c>
      <c r="D305" s="26" t="s">
        <v>25</v>
      </c>
      <c r="E305" s="26" t="s">
        <v>186</v>
      </c>
      <c r="F305" s="11">
        <v>275770</v>
      </c>
      <c r="G305" s="11">
        <f t="shared" si="20"/>
        <v>2206160</v>
      </c>
    </row>
    <row r="306" spans="1:7">
      <c r="A306" s="25">
        <v>14</v>
      </c>
      <c r="B306" s="10" t="s">
        <v>187</v>
      </c>
      <c r="C306" s="27">
        <v>8</v>
      </c>
      <c r="D306" s="26" t="s">
        <v>25</v>
      </c>
      <c r="E306" s="26" t="s">
        <v>188</v>
      </c>
      <c r="F306" s="11">
        <v>72578.8</v>
      </c>
      <c r="G306" s="11">
        <f t="shared" si="20"/>
        <v>580630.4</v>
      </c>
    </row>
    <row r="307" spans="1:7">
      <c r="A307" s="25">
        <v>15</v>
      </c>
      <c r="B307" s="10" t="s">
        <v>134</v>
      </c>
      <c r="C307" s="27">
        <v>5</v>
      </c>
      <c r="D307" s="26" t="s">
        <v>123</v>
      </c>
      <c r="E307" s="26" t="s">
        <v>136</v>
      </c>
      <c r="F307" s="11">
        <v>216372.5</v>
      </c>
      <c r="G307" s="11">
        <f t="shared" si="20"/>
        <v>1081862.5</v>
      </c>
    </row>
    <row r="308" spans="1:7">
      <c r="A308" s="25">
        <v>16</v>
      </c>
      <c r="B308" s="10" t="s">
        <v>217</v>
      </c>
      <c r="C308" s="27">
        <v>2</v>
      </c>
      <c r="D308" s="26" t="s">
        <v>91</v>
      </c>
      <c r="E308" s="26" t="s">
        <v>88</v>
      </c>
      <c r="F308" s="11">
        <v>125000</v>
      </c>
      <c r="G308" s="11">
        <f t="shared" si="20"/>
        <v>250000</v>
      </c>
    </row>
    <row r="309" spans="1:7">
      <c r="A309" s="25">
        <v>17</v>
      </c>
      <c r="B309" s="10" t="s">
        <v>247</v>
      </c>
      <c r="C309" s="27">
        <v>1</v>
      </c>
      <c r="D309" s="26" t="s">
        <v>91</v>
      </c>
      <c r="E309" s="26" t="s">
        <v>88</v>
      </c>
      <c r="F309" s="11">
        <v>1050000</v>
      </c>
      <c r="G309" s="11">
        <f t="shared" si="20"/>
        <v>1050000</v>
      </c>
    </row>
    <row r="310" spans="1:7">
      <c r="A310" s="25">
        <v>18</v>
      </c>
      <c r="B310" s="10" t="s">
        <v>137</v>
      </c>
      <c r="C310" s="27">
        <v>2</v>
      </c>
      <c r="D310" s="26" t="s">
        <v>91</v>
      </c>
      <c r="E310" s="26" t="s">
        <v>138</v>
      </c>
      <c r="F310" s="11">
        <v>74060</v>
      </c>
      <c r="G310" s="11">
        <f t="shared" si="20"/>
        <v>148120</v>
      </c>
    </row>
    <row r="311" spans="1:7">
      <c r="A311" s="25">
        <v>19</v>
      </c>
      <c r="B311" s="10" t="s">
        <v>141</v>
      </c>
      <c r="C311" s="27">
        <v>1</v>
      </c>
      <c r="D311" s="26" t="s">
        <v>91</v>
      </c>
      <c r="E311" s="26" t="s">
        <v>142</v>
      </c>
      <c r="F311" s="11">
        <v>75785</v>
      </c>
      <c r="G311" s="11">
        <f t="shared" si="20"/>
        <v>75785</v>
      </c>
    </row>
    <row r="312" spans="1:7">
      <c r="A312" s="25">
        <v>20</v>
      </c>
      <c r="B312" s="10" t="s">
        <v>248</v>
      </c>
      <c r="C312" s="27">
        <v>135.54</v>
      </c>
      <c r="D312" s="26" t="s">
        <v>25</v>
      </c>
      <c r="E312" s="26" t="s">
        <v>97</v>
      </c>
      <c r="F312" s="11">
        <v>142105.5</v>
      </c>
      <c r="G312" s="11">
        <f t="shared" si="20"/>
        <v>19260979.469999999</v>
      </c>
    </row>
    <row r="313" spans="1:7">
      <c r="A313" s="24"/>
      <c r="B313" s="94" t="s">
        <v>249</v>
      </c>
      <c r="C313" s="95"/>
      <c r="D313" s="95"/>
      <c r="E313" s="96"/>
      <c r="G313" s="17">
        <f>SUM(G287:G312)</f>
        <v>96016488.187299997</v>
      </c>
    </row>
    <row r="314" spans="1:7">
      <c r="A314" s="22" t="s">
        <v>250</v>
      </c>
      <c r="B314" s="9" t="s">
        <v>251</v>
      </c>
      <c r="C314" s="24"/>
      <c r="D314" s="24"/>
      <c r="E314" s="24"/>
      <c r="F314" s="3"/>
      <c r="G314" s="3"/>
    </row>
    <row r="315" spans="1:7">
      <c r="A315" s="25">
        <v>1</v>
      </c>
      <c r="B315" s="10" t="s">
        <v>252</v>
      </c>
      <c r="C315" s="27">
        <v>1</v>
      </c>
      <c r="D315" s="26" t="s">
        <v>18</v>
      </c>
      <c r="E315" s="26" t="s">
        <v>19</v>
      </c>
      <c r="F315" s="11">
        <v>7000000</v>
      </c>
      <c r="G315" s="16">
        <v>7000000</v>
      </c>
    </row>
    <row r="316" spans="1:7">
      <c r="A316" s="25">
        <v>2</v>
      </c>
      <c r="B316" s="10" t="s">
        <v>253</v>
      </c>
      <c r="C316" s="27">
        <v>1</v>
      </c>
      <c r="D316" s="26" t="s">
        <v>18</v>
      </c>
      <c r="E316" s="26" t="s">
        <v>19</v>
      </c>
      <c r="F316" s="11">
        <v>12000000</v>
      </c>
      <c r="G316" s="16">
        <v>12000000</v>
      </c>
    </row>
    <row r="317" spans="1:7" ht="14.45" customHeight="1">
      <c r="A317" s="85" t="s">
        <v>254</v>
      </c>
      <c r="B317" s="86"/>
      <c r="C317" s="86"/>
      <c r="D317" s="86"/>
      <c r="E317" s="86"/>
      <c r="F317" s="87"/>
      <c r="G317" s="17">
        <f>SUM(G315:G316)</f>
        <v>19000000</v>
      </c>
    </row>
    <row r="318" spans="1:7">
      <c r="A318" s="88" t="s">
        <v>255</v>
      </c>
      <c r="B318" s="89"/>
      <c r="C318" s="89"/>
      <c r="D318" s="89"/>
      <c r="E318" s="90"/>
      <c r="G318" s="17">
        <f>G317+G313+G285+G243+G236+G229+G214+G207+G177+G154+G133+G104+G76+G21</f>
        <v>1801797583.9547997</v>
      </c>
    </row>
    <row r="319" spans="1:7">
      <c r="A319" s="88" t="s">
        <v>256</v>
      </c>
      <c r="B319" s="89"/>
      <c r="C319" s="89"/>
      <c r="D319" s="89"/>
      <c r="E319" s="90"/>
      <c r="G319" s="17">
        <f>G318*11%</f>
        <v>198197734.23502797</v>
      </c>
    </row>
    <row r="320" spans="1:7">
      <c r="A320" s="88" t="s">
        <v>257</v>
      </c>
      <c r="B320" s="89"/>
      <c r="C320" s="89"/>
      <c r="D320" s="89"/>
      <c r="E320" s="90"/>
      <c r="G320" s="29">
        <f>G319+G318</f>
        <v>1999995318.1898277</v>
      </c>
    </row>
    <row r="321" spans="1:7">
      <c r="A321" s="91"/>
      <c r="B321" s="92"/>
      <c r="C321" s="92"/>
      <c r="D321" s="92"/>
      <c r="E321" s="93"/>
      <c r="F321" s="30"/>
      <c r="G321" s="31"/>
    </row>
    <row r="322" spans="1:7" ht="14.1" customHeight="1">
      <c r="A322" s="83" t="s">
        <v>258</v>
      </c>
      <c r="B322" s="83"/>
      <c r="C322" s="83"/>
      <c r="D322" s="83"/>
      <c r="E322" s="83"/>
      <c r="F322" s="83"/>
      <c r="G322" s="83"/>
    </row>
    <row r="323" spans="1:7">
      <c r="A323" s="84"/>
      <c r="B323" s="84"/>
      <c r="C323" s="84"/>
      <c r="D323" s="84"/>
      <c r="E323" s="84"/>
      <c r="F323" s="84"/>
      <c r="G323" s="84"/>
    </row>
  </sheetData>
  <mergeCells count="24">
    <mergeCell ref="A104:F104"/>
    <mergeCell ref="A76:F76"/>
    <mergeCell ref="A21:F21"/>
    <mergeCell ref="A1:G1"/>
    <mergeCell ref="A3:B3"/>
    <mergeCell ref="C3:H3"/>
    <mergeCell ref="A4:B4"/>
    <mergeCell ref="C4:H4"/>
    <mergeCell ref="A214:F214"/>
    <mergeCell ref="A207:F207"/>
    <mergeCell ref="A177:F177"/>
    <mergeCell ref="A154:F154"/>
    <mergeCell ref="A133:F133"/>
    <mergeCell ref="A229:F229"/>
    <mergeCell ref="A243:F243"/>
    <mergeCell ref="A322:G323"/>
    <mergeCell ref="A317:F317"/>
    <mergeCell ref="A285:F285"/>
    <mergeCell ref="A236:F236"/>
    <mergeCell ref="A318:E318"/>
    <mergeCell ref="A319:E319"/>
    <mergeCell ref="A320:E320"/>
    <mergeCell ref="A321:E321"/>
    <mergeCell ref="B313:E31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Sarana</cp:lastModifiedBy>
  <dcterms:created xsi:type="dcterms:W3CDTF">2024-03-08T07:28:42Z</dcterms:created>
  <dcterms:modified xsi:type="dcterms:W3CDTF">2024-04-26T02:43:10Z</dcterms:modified>
</cp:coreProperties>
</file>