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ED1\DED-2\"/>
    </mc:Choice>
  </mc:AlternateContent>
  <xr:revisionPtr revIDLastSave="0" documentId="13_ncr:1_{93FE2EB0-E0C3-48B0-8778-1C847B7CFC8E}" xr6:coauthVersionLast="47" xr6:coauthVersionMax="47" xr10:uidLastSave="{00000000-0000-0000-0000-000000000000}"/>
  <bookViews>
    <workbookView xWindow="1950" yWindow="345" windowWidth="17760" windowHeight="15255" tabRatio="763" firstSheet="1" activeTab="1" xr2:uid="{00000000-000D-0000-FFFF-FFFF00000000}"/>
  </bookViews>
  <sheets>
    <sheet name="terbilang" sheetId="10" r:id="rId1"/>
    <sheet name="Cover" sheetId="6" r:id="rId2"/>
    <sheet name="Rekap (Laporan)" sheetId="1" r:id="rId3"/>
    <sheet name="Rekap (Personil)" sheetId="12" r:id="rId4"/>
    <sheet name="Personil" sheetId="2" r:id="rId5"/>
    <sheet name="Non Personil" sheetId="3" r:id="rId6"/>
    <sheet name="BU" sheetId="9" r:id="rId7"/>
    <sheet name="Sheet4" sheetId="11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\A" localSheetId="6">'[1]I-KAMAR'!#REF!</definedName>
    <definedName name="\A" localSheetId="0">#REF!</definedName>
    <definedName name="\A">'[1]I-KAMAR'!#REF!</definedName>
    <definedName name="\C">#REF!</definedName>
    <definedName name="\M" localSheetId="6">#REF!</definedName>
    <definedName name="\M" localSheetId="0">#REF!</definedName>
    <definedName name="\M">#REF!</definedName>
    <definedName name="\P">#REF!</definedName>
    <definedName name="\Q" localSheetId="6">#REF!</definedName>
    <definedName name="\Q" localSheetId="0">#REF!</definedName>
    <definedName name="\Q">#REF!</definedName>
    <definedName name="\S" localSheetId="6">#REF!</definedName>
    <definedName name="\S" localSheetId="0">#REF!</definedName>
    <definedName name="\S">#REF!</definedName>
    <definedName name="\W" localSheetId="6">#REF!</definedName>
    <definedName name="\W" localSheetId="0">#REF!</definedName>
    <definedName name="\W">#REF!</definedName>
    <definedName name="\WQ" localSheetId="6">'[2]BAG-2'!#REF!</definedName>
    <definedName name="\WQ" localSheetId="0">'[2]BAG-2'!#REF!</definedName>
    <definedName name="\WQ">'[2]BAG-2'!#REF!</definedName>
    <definedName name="\x" localSheetId="6">[3]Cover!#REF!</definedName>
    <definedName name="\x" localSheetId="0">[3]Cover!#REF!</definedName>
    <definedName name="\x">[3]Cover!#REF!</definedName>
    <definedName name="_____MMM19" localSheetId="0">'[4]4-Basic Price'!$F$76</definedName>
    <definedName name="_____MMM19">'[5]4-Basic Price'!$F$76</definedName>
    <definedName name="____EEE08" localSheetId="0">'[4]5-ALAT(1)'!$AW$15</definedName>
    <definedName name="____EEE08">'[5]5-ALAT(1)'!$AW$15</definedName>
    <definedName name="____LLL01" localSheetId="0">'[4]4-Basic Price'!$F$8</definedName>
    <definedName name="____LLL01">'[5]4-Basic Price'!$F$8</definedName>
    <definedName name="____LLL03" localSheetId="0">'[4]4-Basic Price'!$F$10</definedName>
    <definedName name="____LLL03">'[5]4-Basic Price'!$F$10</definedName>
    <definedName name="____MMM03" localSheetId="0">'[4]4-Basic Price'!#REF!</definedName>
    <definedName name="____MMM03">'[5]4-Basic Price'!#REF!</definedName>
    <definedName name="____MMM18" localSheetId="0">'[4]4-Basic Price'!$F$75</definedName>
    <definedName name="____MMM18">'[5]4-Basic Price'!$F$75</definedName>
    <definedName name="____MMM19" localSheetId="0">'[4]4-Basic Price'!$F$76</definedName>
    <definedName name="____MMM19">'[5]4-Basic Price'!$F$76</definedName>
    <definedName name="____MMM39" localSheetId="0">'[4]4-Basic Price'!$F$97</definedName>
    <definedName name="____MMM39">'[5]4-Basic Price'!$F$97</definedName>
    <definedName name="___EEE06" localSheetId="0">'[4]5-ALAT(1)'!$AW$13</definedName>
    <definedName name="___EEE06">'[5]5-ALAT(1)'!$AW$13</definedName>
    <definedName name="___EEE08" localSheetId="0">'[4]5-ALAT(1)'!$AW$15</definedName>
    <definedName name="___EEE08">'[5]5-ALAT(1)'!$AW$15</definedName>
    <definedName name="___EEE17" localSheetId="0">'[4]5-ALAT(1)'!$AW$24</definedName>
    <definedName name="___EEE17">'[5]5-ALAT(1)'!$AW$24</definedName>
    <definedName name="___EEE23" localSheetId="0">'[4]5-ALAT(1)'!$AW$30</definedName>
    <definedName name="___EEE23">'[5]5-ALAT(1)'!$AW$30</definedName>
    <definedName name="___LLL01" localSheetId="0">'[4]4-Basic Price'!$F$8</definedName>
    <definedName name="___LLL01">'[5]4-Basic Price'!$F$8</definedName>
    <definedName name="___LLL02" localSheetId="0">'[4]4-Basic Price'!$F$9</definedName>
    <definedName name="___LLL02">'[5]4-Basic Price'!$F$9</definedName>
    <definedName name="___LLL03" localSheetId="0">'[4]4-Basic Price'!$F$10</definedName>
    <definedName name="___LLL03">'[5]4-Basic Price'!$F$10</definedName>
    <definedName name="___MMM03" localSheetId="0">'[4]4-Basic Price'!#REF!</definedName>
    <definedName name="___MMM03">'[5]4-Basic Price'!#REF!</definedName>
    <definedName name="___MMM18" localSheetId="0">'[6]4-Basic Price'!$F$71</definedName>
    <definedName name="___MMM18">'[5]4-Basic Price'!$F$75</definedName>
    <definedName name="___MMM27" localSheetId="0">'[4]4-Basic Price'!$F$85</definedName>
    <definedName name="___MMM27">'[5]4-Basic Price'!$F$85</definedName>
    <definedName name="___MMM39" localSheetId="0">'[4]4-Basic Price'!$F$97</definedName>
    <definedName name="___MMM39">'[5]4-Basic Price'!$F$97</definedName>
    <definedName name="__123Graph_A" localSheetId="0" hidden="1">'[7]G Sal'!#REF!</definedName>
    <definedName name="__123Graph_A" hidden="1">'[8]Daf. Lampiran'!#REF!</definedName>
    <definedName name="__123Graph_B" localSheetId="0" hidden="1">'[7]G Sal'!#REF!</definedName>
    <definedName name="__123Graph_B" hidden="1">'[8]Daf. Lampiran'!#REF!</definedName>
    <definedName name="__123Graph_X" localSheetId="0" hidden="1">'[7]G Sal'!#REF!</definedName>
    <definedName name="__123Graph_X" hidden="1">'[8]Daf. Lampiran'!#REF!</definedName>
    <definedName name="__abb91" localSheetId="6">[9]chitimc!#REF!</definedName>
    <definedName name="__abb91">[9]chitimc!#REF!</definedName>
    <definedName name="__abs100" localSheetId="6">#REF!</definedName>
    <definedName name="__abs100" localSheetId="0">#REF!</definedName>
    <definedName name="__abs100">#REF!</definedName>
    <definedName name="__ahu100" localSheetId="6">#REF!</definedName>
    <definedName name="__ahu100" localSheetId="0">#REF!</definedName>
    <definedName name="__ahu100">#REF!</definedName>
    <definedName name="__ahu150" localSheetId="6">#REF!</definedName>
    <definedName name="__ahu150" localSheetId="0">#REF!</definedName>
    <definedName name="__ahu150">#REF!</definedName>
    <definedName name="__ako100" localSheetId="6">#REF!</definedName>
    <definedName name="__ako100" localSheetId="0">#REF!</definedName>
    <definedName name="__ako100">#REF!</definedName>
    <definedName name="__ako150" localSheetId="6">#REF!</definedName>
    <definedName name="__ako150" localSheetId="0">#REF!</definedName>
    <definedName name="__ako150">#REF!</definedName>
    <definedName name="__ako50" localSheetId="6">#REF!</definedName>
    <definedName name="__ako50" localSheetId="0">#REF!</definedName>
    <definedName name="__ako50">#REF!</definedName>
    <definedName name="__ako80" localSheetId="6">#REF!</definedName>
    <definedName name="__ako80" localSheetId="0">#REF!</definedName>
    <definedName name="__ako80">#REF!</definedName>
    <definedName name="__aku100" localSheetId="6">#REF!</definedName>
    <definedName name="__aku100" localSheetId="0">#REF!</definedName>
    <definedName name="__aku100">#REF!</definedName>
    <definedName name="__aku150" localSheetId="6">#REF!</definedName>
    <definedName name="__aku150" localSheetId="0">#REF!</definedName>
    <definedName name="__aku150">#REF!</definedName>
    <definedName name="__bcv100" localSheetId="6">#REF!</definedName>
    <definedName name="__bcv100" localSheetId="0">#REF!</definedName>
    <definedName name="__bcv100">#REF!</definedName>
    <definedName name="__bcv125" localSheetId="6">#REF!</definedName>
    <definedName name="__bcv125" localSheetId="0">#REF!</definedName>
    <definedName name="__bcv125">#REF!</definedName>
    <definedName name="__bcv150" localSheetId="6">#REF!</definedName>
    <definedName name="__bcv150" localSheetId="0">#REF!</definedName>
    <definedName name="__bcv150">#REF!</definedName>
    <definedName name="__cas80" localSheetId="6">#REF!</definedName>
    <definedName name="__cas80" localSheetId="0">#REF!</definedName>
    <definedName name="__cas80">#REF!</definedName>
    <definedName name="__CT250" localSheetId="6">'[9]dongia (2)'!#REF!</definedName>
    <definedName name="__CT250" localSheetId="0">'[9]dongia (2)'!#REF!</definedName>
    <definedName name="__CT250">'[9]dongia (2)'!#REF!</definedName>
    <definedName name="__cvd100" localSheetId="6">#REF!</definedName>
    <definedName name="__cvd100" localSheetId="0">#REF!</definedName>
    <definedName name="__cvd100">#REF!</definedName>
    <definedName name="__cvd15" localSheetId="6">#REF!</definedName>
    <definedName name="__cvd15" localSheetId="0">#REF!</definedName>
    <definedName name="__cvd15">#REF!</definedName>
    <definedName name="__cvd150" localSheetId="6">#REF!</definedName>
    <definedName name="__cvd150" localSheetId="0">#REF!</definedName>
    <definedName name="__cvd150">#REF!</definedName>
    <definedName name="__cvd50" localSheetId="6">#REF!</definedName>
    <definedName name="__cvd50" localSheetId="0">#REF!</definedName>
    <definedName name="__cvd50">#REF!</definedName>
    <definedName name="__cvd65" localSheetId="6">#REF!</definedName>
    <definedName name="__cvd65" localSheetId="0">#REF!</definedName>
    <definedName name="__cvd65">#REF!</definedName>
    <definedName name="__daf1" localSheetId="6">#REF!</definedName>
    <definedName name="__daf1" localSheetId="0">#REF!</definedName>
    <definedName name="__daf1">#REF!</definedName>
    <definedName name="__daf2" localSheetId="6">#REF!</definedName>
    <definedName name="__daf2" localSheetId="0">#REF!</definedName>
    <definedName name="__daf2">#REF!</definedName>
    <definedName name="__daf31" localSheetId="6">#REF!</definedName>
    <definedName name="__daf31" localSheetId="0">#REF!</definedName>
    <definedName name="__daf31">#REF!</definedName>
    <definedName name="__daf32" localSheetId="6">#REF!</definedName>
    <definedName name="__daf32" localSheetId="0">#REF!</definedName>
    <definedName name="__daf32">#REF!</definedName>
    <definedName name="__daf33" localSheetId="6">#REF!</definedName>
    <definedName name="__daf33" localSheetId="0">#REF!</definedName>
    <definedName name="__daf33">#REF!</definedName>
    <definedName name="__ddn400" localSheetId="6">#REF!</definedName>
    <definedName name="__ddn400" localSheetId="0">#REF!</definedName>
    <definedName name="__ddn400">#REF!</definedName>
    <definedName name="__ddn600" localSheetId="6">#REF!</definedName>
    <definedName name="__ddn600" localSheetId="0">#REF!</definedName>
    <definedName name="__ddn600">#REF!</definedName>
    <definedName name="__dgt100" localSheetId="6">'[9]dongia (2)'!#REF!</definedName>
    <definedName name="__dgt100" localSheetId="0">'[9]dongia (2)'!#REF!</definedName>
    <definedName name="__dgt100">'[9]dongia (2)'!#REF!</definedName>
    <definedName name="__dia6" localSheetId="6">#REF!</definedName>
    <definedName name="__dia6" localSheetId="0">#REF!</definedName>
    <definedName name="__dia6">#REF!</definedName>
    <definedName name="__DIV1">'[10]Kuantitas &amp; Harga'!$H$21</definedName>
    <definedName name="__DIV10">'[10]Kuantitas &amp; Harga'!$H$500</definedName>
    <definedName name="__DIV11" localSheetId="6">'[11]Kuantitas &amp; Harga'!#REF!</definedName>
    <definedName name="__DIV11" localSheetId="0">'[11]Kuantitas &amp; Harga'!#REF!</definedName>
    <definedName name="__DIV11">'[11]Kuantitas &amp; Harga'!#REF!</definedName>
    <definedName name="__DIV2">'[10]Kuantitas &amp; Harga'!$H$43</definedName>
    <definedName name="__DIV3">'[10]Kuantitas &amp; Harga'!$H$65</definedName>
    <definedName name="__DIV4">'[10]Kuantitas &amp; Harga'!$H$99</definedName>
    <definedName name="__DIV5">'[10]Kuantitas &amp; Harga'!$H$116</definedName>
    <definedName name="__DIV6">'[10]Kuantitas &amp; Harga'!$H$177</definedName>
    <definedName name="__DIV7">'[10]Kuantitas &amp; Harga'!$H$343</definedName>
    <definedName name="__DIV8">'[10]Kuantitas &amp; Harga'!$H$370</definedName>
    <definedName name="__DIV9">'[10]Kuantitas &amp; Harga'!$H$437</definedName>
    <definedName name="__EEE02" localSheetId="0">'[4]5-ALAT(1)'!$AW$9</definedName>
    <definedName name="__EEE02">'[5]5-ALAT(1)'!$AW$9</definedName>
    <definedName name="__EEE07" localSheetId="0">'[6]5-ALAT(1)'!$AW$14</definedName>
    <definedName name="__EEE07">'[5]5-ALAT(1)'!$AW$14</definedName>
    <definedName name="__EEE13" localSheetId="0">'[4]5-ALAT(1)'!$AW$20</definedName>
    <definedName name="__EEE13">'[5]5-ALAT(1)'!$AW$20</definedName>
    <definedName name="__EEE31" localSheetId="0">'[4]5-ALAT(1)'!$AW$38</definedName>
    <definedName name="__EEE31">'[5]5-ALAT(1)'!$AW$38</definedName>
    <definedName name="__fjd100" localSheetId="6">#REF!</definedName>
    <definedName name="__fjd100" localSheetId="0">#REF!</definedName>
    <definedName name="__fjd100">#REF!</definedName>
    <definedName name="__fjd150" localSheetId="6">#REF!</definedName>
    <definedName name="__fjd150" localSheetId="0">#REF!</definedName>
    <definedName name="__fjd150">#REF!</definedName>
    <definedName name="__fjd50" localSheetId="6">#REF!</definedName>
    <definedName name="__fjd50" localSheetId="0">#REF!</definedName>
    <definedName name="__fjd50">#REF!</definedName>
    <definedName name="__fjd65" localSheetId="6">#REF!</definedName>
    <definedName name="__fjd65" localSheetId="0">#REF!</definedName>
    <definedName name="__fjd65">#REF!</definedName>
    <definedName name="__fmd150" localSheetId="6">#REF!</definedName>
    <definedName name="__fmd150" localSheetId="0">#REF!</definedName>
    <definedName name="__fmd150">#REF!</definedName>
    <definedName name="__GID1">'[9]LKVL-CK-HT-GD1'!$A$4</definedName>
    <definedName name="__grc1" localSheetId="6">#REF!</definedName>
    <definedName name="__grc1" localSheetId="0">#REF!</definedName>
    <definedName name="__grc1">#REF!</definedName>
    <definedName name="__gti50" localSheetId="6">#REF!</definedName>
    <definedName name="__gti50" localSheetId="0">#REF!</definedName>
    <definedName name="__gti50">#REF!</definedName>
    <definedName name="__gti60" localSheetId="6">#REF!</definedName>
    <definedName name="__gti60" localSheetId="0">#REF!</definedName>
    <definedName name="__gti60">#REF!</definedName>
    <definedName name="__gvd100" localSheetId="6">#REF!</definedName>
    <definedName name="__gvd100" localSheetId="0">#REF!</definedName>
    <definedName name="__gvd100">#REF!</definedName>
    <definedName name="__gvd15" localSheetId="6">#REF!</definedName>
    <definedName name="__gvd15" localSheetId="0">#REF!</definedName>
    <definedName name="__gvd15">#REF!</definedName>
    <definedName name="__gvd150" localSheetId="6">#REF!</definedName>
    <definedName name="__gvd150" localSheetId="0">#REF!</definedName>
    <definedName name="__gvd150">#REF!</definedName>
    <definedName name="__gvd25" localSheetId="6">#REF!</definedName>
    <definedName name="__gvd25" localSheetId="0">#REF!</definedName>
    <definedName name="__gvd25">#REF!</definedName>
    <definedName name="__gvd50" localSheetId="6">#REF!</definedName>
    <definedName name="__gvd50" localSheetId="0">#REF!</definedName>
    <definedName name="__gvd50">#REF!</definedName>
    <definedName name="__gvd65" localSheetId="6">#REF!</definedName>
    <definedName name="__gvd65" localSheetId="0">#REF!</definedName>
    <definedName name="__gvd65">#REF!</definedName>
    <definedName name="__hdw1" localSheetId="6">#REF!</definedName>
    <definedName name="__hdw1" localSheetId="0">#REF!</definedName>
    <definedName name="__hdw1">#REF!</definedName>
    <definedName name="__kof1">[12]Analisa!$AB$17</definedName>
    <definedName name="__LLL01" localSheetId="0">'[13]Basic Price'!$F$8</definedName>
    <definedName name="__LLL03" localSheetId="0">'[13]Basic Price'!$F$12</definedName>
    <definedName name="__MAC12" localSheetId="6">#REF!</definedName>
    <definedName name="__MAC12" localSheetId="0">#REF!</definedName>
    <definedName name="__MAC12">#REF!</definedName>
    <definedName name="__MAC46" localSheetId="6">#REF!</definedName>
    <definedName name="__MAC46" localSheetId="0">#REF!</definedName>
    <definedName name="__MAC46">#REF!</definedName>
    <definedName name="__MMM03" localSheetId="0">'[4]4-Basic Price'!#REF!</definedName>
    <definedName name="__MMM03">'[5]4-Basic Price'!#REF!</definedName>
    <definedName name="__MMM10">'[5]4-Basic Price'!$F$65</definedName>
    <definedName name="__MMM19" localSheetId="0">'[4]4-Basic Price'!$F$76</definedName>
    <definedName name="__MMM44">'[14]4-Basic Price'!$F$98</definedName>
    <definedName name="__MMM48" localSheetId="0">'[4]4-Basic Price'!$F$108</definedName>
    <definedName name="__MMM48">'[5]4-Basic Price'!$F$108</definedName>
    <definedName name="__NCL100" localSheetId="6">#REF!</definedName>
    <definedName name="__NCL100" localSheetId="0">#REF!</definedName>
    <definedName name="__NCL100">#REF!</definedName>
    <definedName name="__NCL200" localSheetId="6">#REF!</definedName>
    <definedName name="__NCL200" localSheetId="0">#REF!</definedName>
    <definedName name="__NCL200">#REF!</definedName>
    <definedName name="__NCL250" localSheetId="6">#REF!</definedName>
    <definedName name="__NCL250" localSheetId="0">#REF!</definedName>
    <definedName name="__NCL250">#REF!</definedName>
    <definedName name="__nin190" localSheetId="6">#REF!</definedName>
    <definedName name="__nin190" localSheetId="0">#REF!</definedName>
    <definedName name="__nin190">#REF!</definedName>
    <definedName name="__pab100" localSheetId="6">#REF!</definedName>
    <definedName name="__pab100" localSheetId="0">#REF!</definedName>
    <definedName name="__pab100">#REF!</definedName>
    <definedName name="__pab125" localSheetId="6">#REF!</definedName>
    <definedName name="__pab125" localSheetId="0">#REF!</definedName>
    <definedName name="__pab125">#REF!</definedName>
    <definedName name="__pab15" localSheetId="6">#REF!</definedName>
    <definedName name="__pab15" localSheetId="0">#REF!</definedName>
    <definedName name="__pab15">#REF!</definedName>
    <definedName name="__pab150" localSheetId="6">#REF!</definedName>
    <definedName name="__pab150" localSheetId="0">#REF!</definedName>
    <definedName name="__pab150">#REF!</definedName>
    <definedName name="__pab2" localSheetId="6">#REF!</definedName>
    <definedName name="__pab2" localSheetId="0">#REF!</definedName>
    <definedName name="__pab2">#REF!</definedName>
    <definedName name="__pab20" localSheetId="6">#REF!</definedName>
    <definedName name="__pab20" localSheetId="0">#REF!</definedName>
    <definedName name="__pab20">#REF!</definedName>
    <definedName name="__pab25" localSheetId="6">#REF!</definedName>
    <definedName name="__pab25" localSheetId="0">#REF!</definedName>
    <definedName name="__pab25">#REF!</definedName>
    <definedName name="__pab32" localSheetId="6">#REF!</definedName>
    <definedName name="__pab32" localSheetId="0">#REF!</definedName>
    <definedName name="__pab32">#REF!</definedName>
    <definedName name="__pab4" localSheetId="6">#REF!</definedName>
    <definedName name="__pab4" localSheetId="0">#REF!</definedName>
    <definedName name="__pab4">#REF!</definedName>
    <definedName name="__pab40" localSheetId="6">#REF!</definedName>
    <definedName name="__pab40" localSheetId="0">#REF!</definedName>
    <definedName name="__pab40">#REF!</definedName>
    <definedName name="__pab50" localSheetId="6">#REF!</definedName>
    <definedName name="__pab50" localSheetId="0">#REF!</definedName>
    <definedName name="__pab50">#REF!</definedName>
    <definedName name="__pab6" localSheetId="6">#REF!</definedName>
    <definedName name="__pab6" localSheetId="0">#REF!</definedName>
    <definedName name="__pab6">#REF!</definedName>
    <definedName name="__pab65" localSheetId="6">#REF!</definedName>
    <definedName name="__pab65" localSheetId="0">#REF!</definedName>
    <definedName name="__pab65">#REF!</definedName>
    <definedName name="__pab80" localSheetId="6">#REF!</definedName>
    <definedName name="__pab80" localSheetId="0">#REF!</definedName>
    <definedName name="__pab80">#REF!</definedName>
    <definedName name="__pah150" localSheetId="6">#REF!</definedName>
    <definedName name="__pah150" localSheetId="0">#REF!</definedName>
    <definedName name="__pah150">#REF!</definedName>
    <definedName name="__pak100" localSheetId="6">#REF!</definedName>
    <definedName name="__pak100" localSheetId="0">#REF!</definedName>
    <definedName name="__pak100">#REF!</definedName>
    <definedName name="__pak150" localSheetId="6">#REF!</definedName>
    <definedName name="__pak150" localSheetId="0">#REF!</definedName>
    <definedName name="__pak150">#REF!</definedName>
    <definedName name="__pak50" localSheetId="6">#REF!</definedName>
    <definedName name="__pak50" localSheetId="0">#REF!</definedName>
    <definedName name="__pak50">#REF!</definedName>
    <definedName name="__pak80" localSheetId="6">#REF!</definedName>
    <definedName name="__pak80" localSheetId="0">#REF!</definedName>
    <definedName name="__pak80">#REF!</definedName>
    <definedName name="__pbs100" localSheetId="6">#REF!</definedName>
    <definedName name="__pbs100" localSheetId="0">#REF!</definedName>
    <definedName name="__pbs100">#REF!</definedName>
    <definedName name="__pbs15" localSheetId="6">#REF!</definedName>
    <definedName name="__pbs15" localSheetId="0">#REF!</definedName>
    <definedName name="__pbs15">#REF!</definedName>
    <definedName name="__pbs150" localSheetId="6">#REF!</definedName>
    <definedName name="__pbs150" localSheetId="0">#REF!</definedName>
    <definedName name="__pbs150">#REF!</definedName>
    <definedName name="__pbs40" localSheetId="6">#REF!</definedName>
    <definedName name="__pbs40" localSheetId="0">#REF!</definedName>
    <definedName name="__pbs40">#REF!</definedName>
    <definedName name="__pbs50" localSheetId="6">#REF!</definedName>
    <definedName name="__pbs50" localSheetId="0">#REF!</definedName>
    <definedName name="__pbs50">#REF!</definedName>
    <definedName name="__pbs65" localSheetId="6">#REF!</definedName>
    <definedName name="__pbs65" localSheetId="0">#REF!</definedName>
    <definedName name="__pbs65">#REF!</definedName>
    <definedName name="__pbs80" localSheetId="6">#REF!</definedName>
    <definedName name="__pbs80" localSheetId="0">#REF!</definedName>
    <definedName name="__pbs80">#REF!</definedName>
    <definedName name="__pc50" localSheetId="6">#REF!</definedName>
    <definedName name="__pc50" localSheetId="0">#REF!</definedName>
    <definedName name="__pc50">#REF!</definedName>
    <definedName name="__pc80" localSheetId="6">#REF!</definedName>
    <definedName name="__pc80" localSheetId="0">#REF!</definedName>
    <definedName name="__pc80">#REF!</definedName>
    <definedName name="__pcf80" localSheetId="6">#REF!</definedName>
    <definedName name="__pcf80" localSheetId="0">#REF!</definedName>
    <definedName name="__pcf80">#REF!</definedName>
    <definedName name="__ph100" localSheetId="6">#REF!</definedName>
    <definedName name="__ph100" localSheetId="0">#REF!</definedName>
    <definedName name="__ph100">#REF!</definedName>
    <definedName name="__ph150" localSheetId="6">#REF!</definedName>
    <definedName name="__ph150" localSheetId="0">#REF!</definedName>
    <definedName name="__ph150">#REF!</definedName>
    <definedName name="__phf100" localSheetId="6">#REF!</definedName>
    <definedName name="__phf100" localSheetId="0">#REF!</definedName>
    <definedName name="__phf100">#REF!</definedName>
    <definedName name="__phf150" localSheetId="6">#REF!</definedName>
    <definedName name="__phf150" localSheetId="0">#REF!</definedName>
    <definedName name="__phf150">#REF!</definedName>
    <definedName name="__pv100" localSheetId="6">#REF!</definedName>
    <definedName name="__pv100" localSheetId="0">#REF!</definedName>
    <definedName name="__pv100">#REF!</definedName>
    <definedName name="__pv40" localSheetId="6">#REF!</definedName>
    <definedName name="__pv40" localSheetId="0">#REF!</definedName>
    <definedName name="__pv40">#REF!</definedName>
    <definedName name="__pv50" localSheetId="6">#REF!</definedName>
    <definedName name="__pv50" localSheetId="0">#REF!</definedName>
    <definedName name="__pv50">#REF!</definedName>
    <definedName name="__pv80" localSheetId="6">#REF!</definedName>
    <definedName name="__pv80" localSheetId="0">#REF!</definedName>
    <definedName name="__pv80">#REF!</definedName>
    <definedName name="__pvf100" localSheetId="6">#REF!</definedName>
    <definedName name="__pvf100" localSheetId="0">#REF!</definedName>
    <definedName name="__pvf100">#REF!</definedName>
    <definedName name="__pvf80" localSheetId="6">#REF!</definedName>
    <definedName name="__pvf80" localSheetId="0">#REF!</definedName>
    <definedName name="__pvf80">#REF!</definedName>
    <definedName name="__rk100" localSheetId="6">#REF!</definedName>
    <definedName name="__rk100" localSheetId="0">#REF!</definedName>
    <definedName name="__rk100">#REF!</definedName>
    <definedName name="__rk200" localSheetId="6">#REF!</definedName>
    <definedName name="__rk200" localSheetId="0">#REF!</definedName>
    <definedName name="__rk200">#REF!</definedName>
    <definedName name="__rk300" localSheetId="6">#REF!</definedName>
    <definedName name="__rk300" localSheetId="0">#REF!</definedName>
    <definedName name="__rk300">#REF!</definedName>
    <definedName name="__rk600" localSheetId="6">#REF!</definedName>
    <definedName name="__rk600" localSheetId="0">#REF!</definedName>
    <definedName name="__rk600">#REF!</definedName>
    <definedName name="__rkl1000" localSheetId="6">#REF!</definedName>
    <definedName name="__rkl1000" localSheetId="0">#REF!</definedName>
    <definedName name="__rkl1000">#REF!</definedName>
    <definedName name="__rkl1200" localSheetId="6">#REF!</definedName>
    <definedName name="__rkl1200" localSheetId="0">#REF!</definedName>
    <definedName name="__rkl1200">#REF!</definedName>
    <definedName name="__rkl200" localSheetId="6">#REF!</definedName>
    <definedName name="__rkl200" localSheetId="0">#REF!</definedName>
    <definedName name="__rkl200">#REF!</definedName>
    <definedName name="__rkl300" localSheetId="6">#REF!</definedName>
    <definedName name="__rkl300" localSheetId="0">#REF!</definedName>
    <definedName name="__rkl300">#REF!</definedName>
    <definedName name="__rkl400" localSheetId="6">#REF!</definedName>
    <definedName name="__rkl400" localSheetId="0">#REF!</definedName>
    <definedName name="__rkl400">#REF!</definedName>
    <definedName name="__rkl500" localSheetId="6">#REF!</definedName>
    <definedName name="__rkl500" localSheetId="0">#REF!</definedName>
    <definedName name="__rkl500">#REF!</definedName>
    <definedName name="__rkl600" localSheetId="6">#REF!</definedName>
    <definedName name="__rkl600" localSheetId="0">#REF!</definedName>
    <definedName name="__rkl600">#REF!</definedName>
    <definedName name="__rkl700" localSheetId="6">#REF!</definedName>
    <definedName name="__rkl700" localSheetId="0">#REF!</definedName>
    <definedName name="__rkl700">#REF!</definedName>
    <definedName name="__rkl800" localSheetId="6">#REF!</definedName>
    <definedName name="__rkl800" localSheetId="0">#REF!</definedName>
    <definedName name="__rkl800">#REF!</definedName>
    <definedName name="__sc1" localSheetId="6">#REF!</definedName>
    <definedName name="__sc1" localSheetId="0">#REF!</definedName>
    <definedName name="__sc1">#REF!</definedName>
    <definedName name="__SC2" localSheetId="6">#REF!</definedName>
    <definedName name="__SC2" localSheetId="0">#REF!</definedName>
    <definedName name="__SC2">#REF!</definedName>
    <definedName name="__sc3" localSheetId="6">#REF!</definedName>
    <definedName name="__sc3" localSheetId="0">#REF!</definedName>
    <definedName name="__sc3">#REF!</definedName>
    <definedName name="__sfv150" localSheetId="6">#REF!</definedName>
    <definedName name="__sfv150" localSheetId="0">#REF!</definedName>
    <definedName name="__sfv150">#REF!</definedName>
    <definedName name="__SN3" localSheetId="6">#REF!</definedName>
    <definedName name="__SN3" localSheetId="0">#REF!</definedName>
    <definedName name="__SN3">#REF!</definedName>
    <definedName name="__std100" localSheetId="6">#REF!</definedName>
    <definedName name="__std100" localSheetId="0">#REF!</definedName>
    <definedName name="__std100">#REF!</definedName>
    <definedName name="__std150" localSheetId="6">#REF!</definedName>
    <definedName name="__std150" localSheetId="0">#REF!</definedName>
    <definedName name="__std150">#REF!</definedName>
    <definedName name="__std50" localSheetId="6">#REF!</definedName>
    <definedName name="__std50" localSheetId="0">#REF!</definedName>
    <definedName name="__std50">#REF!</definedName>
    <definedName name="__std65" localSheetId="6">#REF!</definedName>
    <definedName name="__std65" localSheetId="0">#REF!</definedName>
    <definedName name="__std65">#REF!</definedName>
    <definedName name="__th100" localSheetId="6">'[9]dongia (2)'!#REF!</definedName>
    <definedName name="__th100" localSheetId="0">'[9]dongia (2)'!#REF!</definedName>
    <definedName name="__th100">'[9]dongia (2)'!#REF!</definedName>
    <definedName name="__TH160" localSheetId="6">'[9]dongia (2)'!#REF!</definedName>
    <definedName name="__TH160" localSheetId="0">'[9]dongia (2)'!#REF!</definedName>
    <definedName name="__TH160">'[9]dongia (2)'!#REF!</definedName>
    <definedName name="__TL1" localSheetId="6">#REF!</definedName>
    <definedName name="__TL1" localSheetId="0">#REF!</definedName>
    <definedName name="__TL1">#REF!</definedName>
    <definedName name="__TL2" localSheetId="6">#REF!</definedName>
    <definedName name="__TL2" localSheetId="0">#REF!</definedName>
    <definedName name="__TL2">#REF!</definedName>
    <definedName name="__TL3" localSheetId="6">#REF!</definedName>
    <definedName name="__TL3" localSheetId="0">#REF!</definedName>
    <definedName name="__TL3">#REF!</definedName>
    <definedName name="__TLA120" localSheetId="6">#REF!</definedName>
    <definedName name="__TLA120" localSheetId="0">#REF!</definedName>
    <definedName name="__TLA120">#REF!</definedName>
    <definedName name="__TLA35" localSheetId="6">#REF!</definedName>
    <definedName name="__TLA35" localSheetId="0">#REF!</definedName>
    <definedName name="__TLA35">#REF!</definedName>
    <definedName name="__TLA50" localSheetId="6">#REF!</definedName>
    <definedName name="__TLA50" localSheetId="0">#REF!</definedName>
    <definedName name="__TLA50">#REF!</definedName>
    <definedName name="__TLA70" localSheetId="6">#REF!</definedName>
    <definedName name="__TLA70" localSheetId="0">#REF!</definedName>
    <definedName name="__TLA70">#REF!</definedName>
    <definedName name="__TLA95" localSheetId="6">#REF!</definedName>
    <definedName name="__TLA95" localSheetId="0">#REF!</definedName>
    <definedName name="__TLA95">#REF!</definedName>
    <definedName name="__tlc20" localSheetId="6">#REF!</definedName>
    <definedName name="__tlc20" localSheetId="0">#REF!</definedName>
    <definedName name="__tlc20">#REF!</definedName>
    <definedName name="__TR250" localSheetId="6">'[9]dongia (2)'!#REF!</definedName>
    <definedName name="__TR250" localSheetId="0">'[9]dongia (2)'!#REF!</definedName>
    <definedName name="__TR250">'[9]dongia (2)'!#REF!</definedName>
    <definedName name="__tr375" localSheetId="6">[9]giathanh1!#REF!</definedName>
    <definedName name="__tr375" localSheetId="0">[9]giathanh1!#REF!</definedName>
    <definedName name="__tr375">[9]giathanh1!#REF!</definedName>
    <definedName name="__tsv25" localSheetId="6">#REF!</definedName>
    <definedName name="__tsv25" localSheetId="0">#REF!</definedName>
    <definedName name="__tsv25">#REF!</definedName>
    <definedName name="__VL100" localSheetId="6">#REF!</definedName>
    <definedName name="__VL100" localSheetId="0">#REF!</definedName>
    <definedName name="__VL100">#REF!</definedName>
    <definedName name="__VL200" localSheetId="6">#REF!</definedName>
    <definedName name="__VL200" localSheetId="0">#REF!</definedName>
    <definedName name="__VL200">#REF!</definedName>
    <definedName name="__VL250" localSheetId="6">#REF!</definedName>
    <definedName name="__VL250" localSheetId="0">#REF!</definedName>
    <definedName name="__VL250">#REF!</definedName>
    <definedName name="__vnt100" localSheetId="6">#REF!</definedName>
    <definedName name="__vnt100" localSheetId="0">#REF!</definedName>
    <definedName name="__vnt100">#REF!</definedName>
    <definedName name="__vnt40" localSheetId="6">#REF!</definedName>
    <definedName name="__vnt40" localSheetId="0">#REF!</definedName>
    <definedName name="__vnt40">#REF!</definedName>
    <definedName name="__vnt50" localSheetId="6">#REF!</definedName>
    <definedName name="__vnt50" localSheetId="0">#REF!</definedName>
    <definedName name="__vnt50">#REF!</definedName>
    <definedName name="__vnt80" localSheetId="6">#REF!</definedName>
    <definedName name="__vnt80" localSheetId="0">#REF!</definedName>
    <definedName name="__vnt80">#REF!</definedName>
    <definedName name="_1A" localSheetId="6">'[1]I-KAMAR'!#REF!</definedName>
    <definedName name="_1A" localSheetId="0">'[1]I-KAMAR'!#REF!</definedName>
    <definedName name="_1A">'[1]I-KAMAR'!#REF!</definedName>
    <definedName name="_2.02">#REF!</definedName>
    <definedName name="_3.08_1_">#REF!</definedName>
    <definedName name="_3.08_8_">#REF!</definedName>
    <definedName name="_5.01">#REF!</definedName>
    <definedName name="_6.02_1_">#REF!</definedName>
    <definedName name="_6.02_2_">#REF!</definedName>
    <definedName name="_6.05">#REF!</definedName>
    <definedName name="_7.07_2_">#REF!</definedName>
    <definedName name="_7.08_2_">#REF!</definedName>
    <definedName name="_7.08_3_">#REF!</definedName>
    <definedName name="_7.09">#REF!</definedName>
    <definedName name="_7.10_2_">#REF!</definedName>
    <definedName name="_8.01_9_">#REF!</definedName>
    <definedName name="_8.02_13_">#REF!</definedName>
    <definedName name="_8.02_21_A">#REF!</definedName>
    <definedName name="_8.02_4_">#REF!</definedName>
    <definedName name="_8.03_1_">#REF!</definedName>
    <definedName name="_8.03_2_A">#REF!</definedName>
    <definedName name="_8.03_4_A">#REF!</definedName>
    <definedName name="_8.05_2_">#REF!</definedName>
    <definedName name="_818FA">#REF!</definedName>
    <definedName name="_818PK">#REF!</definedName>
    <definedName name="_9.02">#REF!</definedName>
    <definedName name="_9.05_1_">#REF!</definedName>
    <definedName name="_9.09_1_">#REF!</definedName>
    <definedName name="_abb91" localSheetId="6">[9]chitimc!#REF!</definedName>
    <definedName name="_abb91" localSheetId="0">[9]chitimc!#REF!</definedName>
    <definedName name="_abb91">[9]chitimc!#REF!</definedName>
    <definedName name="_abs100" localSheetId="6">#REF!</definedName>
    <definedName name="_abs100" localSheetId="0">#REF!</definedName>
    <definedName name="_abs100">#REF!</definedName>
    <definedName name="_ahu100" localSheetId="6">#REF!</definedName>
    <definedName name="_ahu100" localSheetId="0">#REF!</definedName>
    <definedName name="_ahu100">#REF!</definedName>
    <definedName name="_ahu150" localSheetId="6">#REF!</definedName>
    <definedName name="_ahu150" localSheetId="0">#REF!</definedName>
    <definedName name="_ahu150">#REF!</definedName>
    <definedName name="_ako100" localSheetId="6">#REF!</definedName>
    <definedName name="_ako100" localSheetId="0">#REF!</definedName>
    <definedName name="_ako100">#REF!</definedName>
    <definedName name="_ako150" localSheetId="6">#REF!</definedName>
    <definedName name="_ako150" localSheetId="0">#REF!</definedName>
    <definedName name="_ako150">#REF!</definedName>
    <definedName name="_ako50" localSheetId="6">#REF!</definedName>
    <definedName name="_ako50" localSheetId="0">#REF!</definedName>
    <definedName name="_ako50">#REF!</definedName>
    <definedName name="_ako80" localSheetId="6">#REF!</definedName>
    <definedName name="_ako80" localSheetId="0">#REF!</definedName>
    <definedName name="_ako80">#REF!</definedName>
    <definedName name="_aku100" localSheetId="6">#REF!</definedName>
    <definedName name="_aku100" localSheetId="0">#REF!</definedName>
    <definedName name="_aku100">#REF!</definedName>
    <definedName name="_aku150" localSheetId="6">#REF!</definedName>
    <definedName name="_aku150" localSheetId="0">#REF!</definedName>
    <definedName name="_aku150">#REF!</definedName>
    <definedName name="_ANA1">#REF!</definedName>
    <definedName name="_ANA2">#REF!</definedName>
    <definedName name="_bcv100" localSheetId="6">#REF!</definedName>
    <definedName name="_bcv100" localSheetId="0">#REF!</definedName>
    <definedName name="_bcv100">#REF!</definedName>
    <definedName name="_bcv125" localSheetId="6">#REF!</definedName>
    <definedName name="_bcv125" localSheetId="0">#REF!</definedName>
    <definedName name="_bcv125">#REF!</definedName>
    <definedName name="_bcv150" localSheetId="6">#REF!</definedName>
    <definedName name="_bcv150" localSheetId="0">#REF!</definedName>
    <definedName name="_bcv150">#REF!</definedName>
    <definedName name="_BOQ1">#REF!</definedName>
    <definedName name="_BOQ2">#REF!</definedName>
    <definedName name="_cas80" localSheetId="6">#REF!</definedName>
    <definedName name="_cas80" localSheetId="0">#REF!</definedName>
    <definedName name="_cas80">#REF!</definedName>
    <definedName name="_CON1">#REF!</definedName>
    <definedName name="_CON2">#REF!</definedName>
    <definedName name="_CT250" localSheetId="6">'[9]dongia (2)'!#REF!</definedName>
    <definedName name="_CT250" localSheetId="0">'[9]dongia (2)'!#REF!</definedName>
    <definedName name="_CT250">'[9]dongia (2)'!#REF!</definedName>
    <definedName name="_cvd100" localSheetId="6">#REF!</definedName>
    <definedName name="_cvd100" localSheetId="0">#REF!</definedName>
    <definedName name="_cvd100">#REF!</definedName>
    <definedName name="_cvd15" localSheetId="6">#REF!</definedName>
    <definedName name="_cvd15" localSheetId="0">#REF!</definedName>
    <definedName name="_cvd15">#REF!</definedName>
    <definedName name="_cvd150" localSheetId="6">#REF!</definedName>
    <definedName name="_cvd150" localSheetId="0">#REF!</definedName>
    <definedName name="_cvd150">#REF!</definedName>
    <definedName name="_cvd50" localSheetId="6">#REF!</definedName>
    <definedName name="_cvd50" localSheetId="0">#REF!</definedName>
    <definedName name="_cvd50">#REF!</definedName>
    <definedName name="_cvd65" localSheetId="6">#REF!</definedName>
    <definedName name="_cvd65" localSheetId="0">#REF!</definedName>
    <definedName name="_cvd65">#REF!</definedName>
    <definedName name="_daf1" localSheetId="6">#REF!</definedName>
    <definedName name="_daf1" localSheetId="0">#REF!</definedName>
    <definedName name="_daf1">#REF!</definedName>
    <definedName name="_daf2" localSheetId="6">#REF!</definedName>
    <definedName name="_daf2" localSheetId="0">#REF!</definedName>
    <definedName name="_daf2">#REF!</definedName>
    <definedName name="_daf31" localSheetId="6">#REF!</definedName>
    <definedName name="_daf31" localSheetId="0">#REF!</definedName>
    <definedName name="_daf31">#REF!</definedName>
    <definedName name="_daf32" localSheetId="6">#REF!</definedName>
    <definedName name="_daf32" localSheetId="0">#REF!</definedName>
    <definedName name="_daf32">#REF!</definedName>
    <definedName name="_daf33" localSheetId="6">#REF!</definedName>
    <definedName name="_daf33" localSheetId="0">#REF!</definedName>
    <definedName name="_daf33">#REF!</definedName>
    <definedName name="_ddn400" localSheetId="6">#REF!</definedName>
    <definedName name="_ddn400" localSheetId="0">#REF!</definedName>
    <definedName name="_ddn400">#REF!</definedName>
    <definedName name="_ddn600" localSheetId="6">#REF!</definedName>
    <definedName name="_ddn600" localSheetId="0">#REF!</definedName>
    <definedName name="_ddn600">#REF!</definedName>
    <definedName name="_dgt100" localSheetId="6">'[9]dongia (2)'!#REF!</definedName>
    <definedName name="_dgt100" localSheetId="0">'[9]dongia (2)'!#REF!</definedName>
    <definedName name="_dgt100">'[9]dongia (2)'!#REF!</definedName>
    <definedName name="_dia6" localSheetId="6">#REF!</definedName>
    <definedName name="_dia6" localSheetId="0">#REF!</definedName>
    <definedName name="_dia6">#REF!</definedName>
    <definedName name="_DIV1" localSheetId="0">'[15]BOQpondasi Langsung'!$G$25</definedName>
    <definedName name="_DIV1">[5]BOQ!$G$26</definedName>
    <definedName name="_DIV10" localSheetId="0">'[15]BOQpondasi Langsung'!$G$417</definedName>
    <definedName name="_DIV11" localSheetId="6">'[11]Kuantitas &amp; Harga'!#REF!</definedName>
    <definedName name="_DIV11" localSheetId="0">'[11]Kuantitas &amp; Harga'!#REF!</definedName>
    <definedName name="_DIV11">'[11]Kuantitas &amp; Harga'!#REF!</definedName>
    <definedName name="_DIV2" localSheetId="0">'[15]BOQpondasi Langsung'!$G$50</definedName>
    <definedName name="_DIV3" localSheetId="0">'[15]BOQpondasi Langsung'!$G$74</definedName>
    <definedName name="_DIV4" localSheetId="0">'[15]BOQpondasi Langsung'!$G$98</definedName>
    <definedName name="_DIV5" localSheetId="0">'[15]BOQpondasi Langsung'!$G$114</definedName>
    <definedName name="_DIV6" localSheetId="0">'[15]BOQpondasi Langsung'!$G$162</definedName>
    <definedName name="_DIV7" localSheetId="0">'[15]BOQpondasi Langsung'!$G$321</definedName>
    <definedName name="_DIV8" localSheetId="0">'[15]BOQpondasi Langsung'!$G$378</definedName>
    <definedName name="_DIV9" localSheetId="0">'[15]BOQpondasi Langsung'!$G$406</definedName>
    <definedName name="_EEE01">[8]Peralatan!#REF!</definedName>
    <definedName name="_EEE02" localSheetId="0">'[15]5-ALAT(1)'!$AW$9</definedName>
    <definedName name="_EEE03">[8]Peralatan!#REF!</definedName>
    <definedName name="_EEE04">[8]Peralatan!#REF!</definedName>
    <definedName name="_EEE05" localSheetId="0">'[15]5-ALAT(1)'!$AW$12</definedName>
    <definedName name="_EEE05">'[5]5-ALAT(1)'!$AW$12</definedName>
    <definedName name="_EEE06" localSheetId="0">'[15]5-ALAT(1)'!$AW$13</definedName>
    <definedName name="_EEE07" localSheetId="0">'[15]5-ALAT(1)'!$AW$14</definedName>
    <definedName name="_EEE08">'[15]5-ALAT(1)'!$AW$15</definedName>
    <definedName name="_EEE09" localSheetId="0">'[15]5-ALAT(1)'!$AW$16</definedName>
    <definedName name="_EEE09">'[5]5-ALAT(1)'!$AW$16</definedName>
    <definedName name="_EEE10" localSheetId="0">'[15]5-ALAT(1)'!$AW$17</definedName>
    <definedName name="_EEE10">'[5]5-ALAT(1)'!$AW$17</definedName>
    <definedName name="_EEE11" localSheetId="0">'[15]5-ALAT(1)'!$AW$18</definedName>
    <definedName name="_EEE11">'[5]5-ALAT(1)'!$AW$18</definedName>
    <definedName name="_EEE12">'[15]5-ALAT(1)'!$AW$19</definedName>
    <definedName name="_EEE13" localSheetId="0">'[15]5-ALAT(1)'!$AW$20</definedName>
    <definedName name="_EEE14">[8]Peralatan!#REF!</definedName>
    <definedName name="_EEE15" localSheetId="0">'[15]5-ALAT(1)'!$AW$22</definedName>
    <definedName name="_EEE16" localSheetId="0">'[15]5-ALAT(1)'!$AW$23</definedName>
    <definedName name="_EEE16">'[5]5-ALAT(1)'!$AW$23</definedName>
    <definedName name="_EEE17">'[15]5-ALAT(1)'!$AW$24</definedName>
    <definedName name="_EEE18">[8]Peralatan!#REF!</definedName>
    <definedName name="_EEE19" localSheetId="0">'[15]5-ALAT(1)'!$AW$26</definedName>
    <definedName name="_EEE21">[8]Peralatan!#REF!</definedName>
    <definedName name="_EEE22" localSheetId="0">'[15]5-ALAT(1)'!$AW$29</definedName>
    <definedName name="_EEE23" localSheetId="0">'[15]5-ALAT(1)'!$AW$30</definedName>
    <definedName name="_EEE24">[8]Peralatan!#REF!</definedName>
    <definedName name="_EEE25">'[15]5-ALAT(1)'!$AW$32</definedName>
    <definedName name="_EEE26">[8]Peralatan!#REF!</definedName>
    <definedName name="_EEE27">'[15]5-ALAT(1)'!$AW$34</definedName>
    <definedName name="_EEE28">[8]Peralatan!#REF!</definedName>
    <definedName name="_EEE29" localSheetId="0">'[15]5-ALAT(1)'!$AW$36</definedName>
    <definedName name="_EEE30">'[15]5-ALAT(1)'!$AW$37</definedName>
    <definedName name="_EEE31" localSheetId="0">'[15]5-ALAT(1)'!$AW$38</definedName>
    <definedName name="_EEE31">'[5]5-ALAT(1)'!$AW$38</definedName>
    <definedName name="_EEE32">'[15]5-ALAT(1)'!$AW$39</definedName>
    <definedName name="_EEE33">[8]Peralatan!#REF!</definedName>
    <definedName name="_EST1">#REF!</definedName>
    <definedName name="_EST2">#REF!</definedName>
    <definedName name="_Fill" localSheetId="6" hidden="1">#REF!</definedName>
    <definedName name="_Fill" localSheetId="0" hidden="1">#REF!</definedName>
    <definedName name="_Fill" hidden="1">#REF!</definedName>
    <definedName name="_fjd100" localSheetId="6">#REF!</definedName>
    <definedName name="_fjd100" localSheetId="0">#REF!</definedName>
    <definedName name="_fjd100">#REF!</definedName>
    <definedName name="_fjd150" localSheetId="6">#REF!</definedName>
    <definedName name="_fjd150" localSheetId="0">#REF!</definedName>
    <definedName name="_fjd150">#REF!</definedName>
    <definedName name="_fjd50" localSheetId="6">#REF!</definedName>
    <definedName name="_fjd50" localSheetId="0">#REF!</definedName>
    <definedName name="_fjd50">#REF!</definedName>
    <definedName name="_fjd65" localSheetId="6">#REF!</definedName>
    <definedName name="_fjd65" localSheetId="0">#REF!</definedName>
    <definedName name="_fjd65">#REF!</definedName>
    <definedName name="_fmd150" localSheetId="6">#REF!</definedName>
    <definedName name="_fmd150" localSheetId="0">#REF!</definedName>
    <definedName name="_fmd150">#REF!</definedName>
    <definedName name="_GID1">'[9]LKVL-CK-HT-GD1'!$A$4</definedName>
    <definedName name="_grc1" localSheetId="6">#REF!</definedName>
    <definedName name="_grc1" localSheetId="0">#REF!</definedName>
    <definedName name="_grc1">#REF!</definedName>
    <definedName name="_gti50" localSheetId="6">#REF!</definedName>
    <definedName name="_gti50" localSheetId="0">#REF!</definedName>
    <definedName name="_gti50">#REF!</definedName>
    <definedName name="_gti60" localSheetId="6">#REF!</definedName>
    <definedName name="_gti60" localSheetId="0">#REF!</definedName>
    <definedName name="_gti60">#REF!</definedName>
    <definedName name="_gvd100" localSheetId="6">#REF!</definedName>
    <definedName name="_gvd100" localSheetId="0">#REF!</definedName>
    <definedName name="_gvd100">#REF!</definedName>
    <definedName name="_gvd15" localSheetId="6">#REF!</definedName>
    <definedName name="_gvd15" localSheetId="0">#REF!</definedName>
    <definedName name="_gvd15">#REF!</definedName>
    <definedName name="_gvd150" localSheetId="6">#REF!</definedName>
    <definedName name="_gvd150" localSheetId="0">#REF!</definedName>
    <definedName name="_gvd150">#REF!</definedName>
    <definedName name="_gvd25" localSheetId="6">#REF!</definedName>
    <definedName name="_gvd25" localSheetId="0">#REF!</definedName>
    <definedName name="_gvd25">#REF!</definedName>
    <definedName name="_gvd50" localSheetId="6">#REF!</definedName>
    <definedName name="_gvd50" localSheetId="0">#REF!</definedName>
    <definedName name="_gvd50">#REF!</definedName>
    <definedName name="_gvd65" localSheetId="6">#REF!</definedName>
    <definedName name="_gvd65" localSheetId="0">#REF!</definedName>
    <definedName name="_gvd65">#REF!</definedName>
    <definedName name="_HAL1">'[16]Analisa Harga Lump Sum'!$A$1:$J$75</definedName>
    <definedName name="_HAL2">'[16]Analisa Harga Lump Sum'!$A$81:$J$143</definedName>
    <definedName name="_hdw1" localSheetId="6">#REF!</definedName>
    <definedName name="_hdw1" localSheetId="0">#REF!</definedName>
    <definedName name="_hdw1">#REF!</definedName>
    <definedName name="_Key1" hidden="1">#REF!</definedName>
    <definedName name="_kof1">[12]Analisa!$AB$17</definedName>
    <definedName name="_LBP1">#REF!</definedName>
    <definedName name="_LBP2">#REF!</definedName>
    <definedName name="_LLL01" localSheetId="0">'[15]4-Basic Price'!$F$8</definedName>
    <definedName name="_LLL02" localSheetId="0">'[15]4-Basic Price'!$F$9</definedName>
    <definedName name="_LLL03" localSheetId="0">'[15]4-Basic Price'!$F$10</definedName>
    <definedName name="_LLL04">'[8]Daftar Harga Upah, Bahan ,Alat'!#REF!</definedName>
    <definedName name="_LLL05">'[8]Daftar Harga Upah, Bahan ,Alat'!#REF!</definedName>
    <definedName name="_LLL06">'[8]Daftar Harga Upah, Bahan ,Alat'!#REF!</definedName>
    <definedName name="_LLL07">'[8]Daftar Harga Upah, Bahan ,Alat'!#REF!</definedName>
    <definedName name="_LLL08">'[8]Daftar Harga Upah, Bahan ,Alat'!#REF!</definedName>
    <definedName name="_LLL09">'[8]Daftar Harga Upah, Bahan ,Alat'!#REF!</definedName>
    <definedName name="_LLL10">'[8]Daftar Harga Upah, Bahan ,Alat'!#REF!</definedName>
    <definedName name="_LLL11">'[8]Daftar Harga Upah, Bahan ,Alat'!#REF!</definedName>
    <definedName name="_MAC12" localSheetId="6">#REF!</definedName>
    <definedName name="_MAC12" localSheetId="0">#REF!</definedName>
    <definedName name="_MAC12">#REF!</definedName>
    <definedName name="_MAC46" localSheetId="6">#REF!</definedName>
    <definedName name="_MAC46" localSheetId="0">#REF!</definedName>
    <definedName name="_MAC46">#REF!</definedName>
    <definedName name="_MEN1">#REF!</definedName>
    <definedName name="_MET1">#REF!</definedName>
    <definedName name="_MET2">#REF!</definedName>
    <definedName name="_MJ1">#REF!</definedName>
    <definedName name="_MJ2">#REF!</definedName>
    <definedName name="_MM40">'[17]Basic Price'!#REF!</definedName>
    <definedName name="_MMM01">'[15]4-Basic Price'!$F$48</definedName>
    <definedName name="_MMM02">'[8]Daftar Harga Upah, Bahan ,Alat'!#REF!</definedName>
    <definedName name="_MMM03">'[15]4-Basic Price'!$F$53</definedName>
    <definedName name="_MMM04" localSheetId="0">'[15]4-Basic Price'!$F$54</definedName>
    <definedName name="_MMM04">'[5]4-Basic Price'!#REF!</definedName>
    <definedName name="_MMM05">'[8]Daftar Harga Upah, Bahan ,Alat'!#REF!</definedName>
    <definedName name="_MMM06">'[8]Daftar Harga Upah, Bahan ,Alat'!#REF!</definedName>
    <definedName name="_MMM07">'[15]4-Basic Price'!$F$57</definedName>
    <definedName name="_MMM08">'[8]Daftar Harga Upah, Bahan ,Alat'!#REF!</definedName>
    <definedName name="_MMM09">'[8]Daftar Harga Upah, Bahan ,Alat'!#REF!</definedName>
    <definedName name="_MMM10" localSheetId="0">'[15]4-Basic Price'!$F$60</definedName>
    <definedName name="_MMM11">'[15]4-Basic Price'!$F$61</definedName>
    <definedName name="_MMM12" localSheetId="0">'[15]4-Basic Price'!$F$62</definedName>
    <definedName name="_MMM12">'[5]4-Basic Price'!$F$67</definedName>
    <definedName name="_MMM13">'[15]4-Basic Price'!$F$64</definedName>
    <definedName name="_MMM15">'[8]Daftar Harga Upah, Bahan ,Alat'!#REF!</definedName>
    <definedName name="_MMM16" localSheetId="0">'[15]4-Basic Price'!$F$67</definedName>
    <definedName name="_MMM17">'[8]Daftar Harga Upah, Bahan ,Alat'!#REF!</definedName>
    <definedName name="_MMM18" localSheetId="0">'[15]4-Basic Price'!$F$70</definedName>
    <definedName name="_MMM19">'[15]4-Basic Price'!$F$71</definedName>
    <definedName name="_MMM20">'[8]Daftar Harga Upah, Bahan ,Alat'!#REF!</definedName>
    <definedName name="_MMM21">'[15]4-Basic Price'!$F$74</definedName>
    <definedName name="_MMM22">'[8]Daftar Harga Upah, Bahan ,Alat'!#REF!</definedName>
    <definedName name="_MMM23">'[8]Daftar Harga Upah, Bahan ,Alat'!#REF!</definedName>
    <definedName name="_MMM24">'[8]Daftar Harga Upah, Bahan ,Alat'!#REF!</definedName>
    <definedName name="_MMM25">'[8]Daftar Harga Upah, Bahan ,Alat'!#REF!</definedName>
    <definedName name="_MMM26">'[15]4-Basic Price'!$F$79</definedName>
    <definedName name="_MMM27">'[15]4-Basic Price'!$F$80</definedName>
    <definedName name="_MMM28">'[8]Daftar Harga Upah, Bahan ,Alat'!#REF!</definedName>
    <definedName name="_MMM29">'[15]4-Basic Price'!$F$82</definedName>
    <definedName name="_MMM30">'[8]Daftar Harga Upah, Bahan ,Alat'!#REF!</definedName>
    <definedName name="_MMM32">'[8]Daftar Harga Upah, Bahan ,Alat'!#REF!</definedName>
    <definedName name="_MMM33">'[8]Daftar Harga Upah, Bahan ,Alat'!#REF!</definedName>
    <definedName name="_MMM34">'[8]Daftar Harga Upah, Bahan ,Alat'!#REF!</definedName>
    <definedName name="_MMM35">'[8]Daftar Harga Upah, Bahan ,Alat'!#REF!</definedName>
    <definedName name="_MMM36">'[15]4-Basic Price'!$F$90</definedName>
    <definedName name="_MMM37" localSheetId="0">'[15]4-Basic Price'!$F$91</definedName>
    <definedName name="_MMM37">'[5]4-Basic Price'!$F$96</definedName>
    <definedName name="_MMM38">'[8]Daftar Harga Upah, Bahan ,Alat'!#REF!</definedName>
    <definedName name="_MMM39" localSheetId="0">'[15]4-Basic Price'!$F$92</definedName>
    <definedName name="_MMM40">'[8]Daftar Harga Upah, Bahan ,Alat'!#REF!</definedName>
    <definedName name="_MMM41">'[8]Daftar Harga Upah, Bahan ,Alat'!#REF!</definedName>
    <definedName name="_MMM411">'[8]Daftar Harga Upah, Bahan ,Alat'!#REF!</definedName>
    <definedName name="_MMM412">'[18]Basic Price'!#REF!</definedName>
    <definedName name="_MMM42">'[15]4-Basic Price'!$F$97</definedName>
    <definedName name="_MMM43">'[8]Daftar Harga Upah, Bahan ,Alat'!#REF!</definedName>
    <definedName name="_MMM44">'[15]4-Basic Price'!$F$99</definedName>
    <definedName name="_MMM45">'[8]Daftar Harga Upah, Bahan ,Alat'!#REF!</definedName>
    <definedName name="_MMM46">'[8]Daftar Harga Upah, Bahan ,Alat'!#REF!</definedName>
    <definedName name="_MMM47" localSheetId="0">'[15]4-Basic Price'!$F$102</definedName>
    <definedName name="_MMM48" localSheetId="0">'[15]4-Basic Price'!$F$103</definedName>
    <definedName name="_MMM48">'[5]4-Basic Price'!$F$108</definedName>
    <definedName name="_MMM49">'[15]4-Basic Price'!$F$106</definedName>
    <definedName name="_MMM50">'[8]Daftar Harga Upah, Bahan ,Alat'!#REF!</definedName>
    <definedName name="_MMM51">'[15]4-Basic Price'!$F$110</definedName>
    <definedName name="_MMM52">'[15]4-Basic Price'!$F$111</definedName>
    <definedName name="_MMM53">'[8]Daftar Harga Upah, Bahan ,Alat'!#REF!</definedName>
    <definedName name="_MMM54" localSheetId="0">'[4]4-Basic Price'!$F$115</definedName>
    <definedName name="_MMM54">'[5]4-Basic Price'!$F$115</definedName>
    <definedName name="_MMM55">'[18]Basic Price'!#REF!</definedName>
    <definedName name="_MMM56">'[17]Basic Price'!#REF!</definedName>
    <definedName name="_MOB1">#REF!</definedName>
    <definedName name="_MOB2">#REF!</definedName>
    <definedName name="_MS1">#REF!</definedName>
    <definedName name="_MS2">#REF!</definedName>
    <definedName name="_NCL100" localSheetId="6">#REF!</definedName>
    <definedName name="_NCL100" localSheetId="0">#REF!</definedName>
    <definedName name="_NCL100">#REF!</definedName>
    <definedName name="_NCL200" localSheetId="6">#REF!</definedName>
    <definedName name="_NCL200" localSheetId="0">#REF!</definedName>
    <definedName name="_NCL200">#REF!</definedName>
    <definedName name="_NCL250" localSheetId="6">#REF!</definedName>
    <definedName name="_NCL250" localSheetId="0">#REF!</definedName>
    <definedName name="_NCL250">#REF!</definedName>
    <definedName name="_nin190" localSheetId="6">#REF!</definedName>
    <definedName name="_nin190" localSheetId="0">#REF!</definedName>
    <definedName name="_nin190">#REF!</definedName>
    <definedName name="_Order1" hidden="1">255</definedName>
    <definedName name="_pab100" localSheetId="6">#REF!</definedName>
    <definedName name="_pab100" localSheetId="0">#REF!</definedName>
    <definedName name="_pab100">#REF!</definedName>
    <definedName name="_pab125" localSheetId="6">#REF!</definedName>
    <definedName name="_pab125" localSheetId="0">#REF!</definedName>
    <definedName name="_pab125">#REF!</definedName>
    <definedName name="_pab15" localSheetId="6">#REF!</definedName>
    <definedName name="_pab15" localSheetId="0">#REF!</definedName>
    <definedName name="_pab15">#REF!</definedName>
    <definedName name="_pab150" localSheetId="6">#REF!</definedName>
    <definedName name="_pab150" localSheetId="0">#REF!</definedName>
    <definedName name="_pab150">#REF!</definedName>
    <definedName name="_pab2" localSheetId="6">#REF!</definedName>
    <definedName name="_pab2" localSheetId="0">#REF!</definedName>
    <definedName name="_pab2">#REF!</definedName>
    <definedName name="_pab20" localSheetId="6">#REF!</definedName>
    <definedName name="_pab20" localSheetId="0">#REF!</definedName>
    <definedName name="_pab20">#REF!</definedName>
    <definedName name="_pab25" localSheetId="6">#REF!</definedName>
    <definedName name="_pab25" localSheetId="0">#REF!</definedName>
    <definedName name="_pab25">#REF!</definedName>
    <definedName name="_pab32" localSheetId="6">#REF!</definedName>
    <definedName name="_pab32" localSheetId="0">#REF!</definedName>
    <definedName name="_pab32">#REF!</definedName>
    <definedName name="_pab4" localSheetId="6">#REF!</definedName>
    <definedName name="_pab4" localSheetId="0">#REF!</definedName>
    <definedName name="_pab4">#REF!</definedName>
    <definedName name="_pab40" localSheetId="6">#REF!</definedName>
    <definedName name="_pab40" localSheetId="0">#REF!</definedName>
    <definedName name="_pab40">#REF!</definedName>
    <definedName name="_pab50" localSheetId="6">#REF!</definedName>
    <definedName name="_pab50" localSheetId="0">#REF!</definedName>
    <definedName name="_pab50">#REF!</definedName>
    <definedName name="_pab6" localSheetId="6">#REF!</definedName>
    <definedName name="_pab6" localSheetId="0">#REF!</definedName>
    <definedName name="_pab6">#REF!</definedName>
    <definedName name="_pab65" localSheetId="6">#REF!</definedName>
    <definedName name="_pab65" localSheetId="0">#REF!</definedName>
    <definedName name="_pab65">#REF!</definedName>
    <definedName name="_pab80" localSheetId="6">#REF!</definedName>
    <definedName name="_pab80" localSheetId="0">#REF!</definedName>
    <definedName name="_pab80">#REF!</definedName>
    <definedName name="_pah150" localSheetId="6">#REF!</definedName>
    <definedName name="_pah150" localSheetId="0">#REF!</definedName>
    <definedName name="_pah150">#REF!</definedName>
    <definedName name="_pak100" localSheetId="6">#REF!</definedName>
    <definedName name="_pak100" localSheetId="0">#REF!</definedName>
    <definedName name="_pak100">#REF!</definedName>
    <definedName name="_pak150" localSheetId="6">#REF!</definedName>
    <definedName name="_pak150" localSheetId="0">#REF!</definedName>
    <definedName name="_pak150">#REF!</definedName>
    <definedName name="_pak50" localSheetId="6">#REF!</definedName>
    <definedName name="_pak50" localSheetId="0">#REF!</definedName>
    <definedName name="_pak50">#REF!</definedName>
    <definedName name="_pak80" localSheetId="6">#REF!</definedName>
    <definedName name="_pak80" localSheetId="0">#REF!</definedName>
    <definedName name="_pak80">#REF!</definedName>
    <definedName name="_pbs100" localSheetId="6">#REF!</definedName>
    <definedName name="_pbs100" localSheetId="0">#REF!</definedName>
    <definedName name="_pbs100">#REF!</definedName>
    <definedName name="_pbs15" localSheetId="6">#REF!</definedName>
    <definedName name="_pbs15" localSheetId="0">#REF!</definedName>
    <definedName name="_pbs15">#REF!</definedName>
    <definedName name="_pbs150" localSheetId="6">#REF!</definedName>
    <definedName name="_pbs150" localSheetId="0">#REF!</definedName>
    <definedName name="_pbs150">#REF!</definedName>
    <definedName name="_pbs40" localSheetId="6">#REF!</definedName>
    <definedName name="_pbs40" localSheetId="0">#REF!</definedName>
    <definedName name="_pbs40">#REF!</definedName>
    <definedName name="_pbs50" localSheetId="6">#REF!</definedName>
    <definedName name="_pbs50" localSheetId="0">#REF!</definedName>
    <definedName name="_pbs50">#REF!</definedName>
    <definedName name="_pbs65" localSheetId="6">#REF!</definedName>
    <definedName name="_pbs65" localSheetId="0">#REF!</definedName>
    <definedName name="_pbs65">#REF!</definedName>
    <definedName name="_pbs80" localSheetId="6">#REF!</definedName>
    <definedName name="_pbs80" localSheetId="0">#REF!</definedName>
    <definedName name="_pbs80">#REF!</definedName>
    <definedName name="_pc50" localSheetId="6">#REF!</definedName>
    <definedName name="_pc50" localSheetId="0">#REF!</definedName>
    <definedName name="_pc50">#REF!</definedName>
    <definedName name="_pc80" localSheetId="6">#REF!</definedName>
    <definedName name="_pc80" localSheetId="0">#REF!</definedName>
    <definedName name="_pc80">#REF!</definedName>
    <definedName name="_pcf80" localSheetId="6">#REF!</definedName>
    <definedName name="_pcf80" localSheetId="0">#REF!</definedName>
    <definedName name="_pcf80">#REF!</definedName>
    <definedName name="_ph100" localSheetId="6">#REF!</definedName>
    <definedName name="_ph100" localSheetId="0">#REF!</definedName>
    <definedName name="_ph100">#REF!</definedName>
    <definedName name="_ph150" localSheetId="6">#REF!</definedName>
    <definedName name="_ph150" localSheetId="0">#REF!</definedName>
    <definedName name="_ph150">#REF!</definedName>
    <definedName name="_phf100" localSheetId="6">#REF!</definedName>
    <definedName name="_phf100" localSheetId="0">#REF!</definedName>
    <definedName name="_phf100">#REF!</definedName>
    <definedName name="_phf150" localSheetId="6">#REF!</definedName>
    <definedName name="_phf150" localSheetId="0">#REF!</definedName>
    <definedName name="_phf150">#REF!</definedName>
    <definedName name="_ppp25">'[19]Basic Price'!#REF!</definedName>
    <definedName name="_pv100" localSheetId="6">#REF!</definedName>
    <definedName name="_pv100" localSheetId="0">#REF!</definedName>
    <definedName name="_pv100">#REF!</definedName>
    <definedName name="_pv40" localSheetId="6">#REF!</definedName>
    <definedName name="_pv40" localSheetId="0">#REF!</definedName>
    <definedName name="_pv40">#REF!</definedName>
    <definedName name="_pv50" localSheetId="6">#REF!</definedName>
    <definedName name="_pv50" localSheetId="0">#REF!</definedName>
    <definedName name="_pv50">#REF!</definedName>
    <definedName name="_pv80" localSheetId="6">#REF!</definedName>
    <definedName name="_pv80" localSheetId="0">#REF!</definedName>
    <definedName name="_pv80">#REF!</definedName>
    <definedName name="_pvf100" localSheetId="6">#REF!</definedName>
    <definedName name="_pvf100" localSheetId="0">#REF!</definedName>
    <definedName name="_pvf100">#REF!</definedName>
    <definedName name="_pvf80" localSheetId="6">#REF!</definedName>
    <definedName name="_pvf80" localSheetId="0">#REF!</definedName>
    <definedName name="_pvf80">#REF!</definedName>
    <definedName name="_rk100" localSheetId="6">#REF!</definedName>
    <definedName name="_rk100" localSheetId="0">#REF!</definedName>
    <definedName name="_rk100">#REF!</definedName>
    <definedName name="_rk200" localSheetId="6">#REF!</definedName>
    <definedName name="_rk200" localSheetId="0">#REF!</definedName>
    <definedName name="_rk200">#REF!</definedName>
    <definedName name="_rk300" localSheetId="6">#REF!</definedName>
    <definedName name="_rk300" localSheetId="0">#REF!</definedName>
    <definedName name="_rk300">#REF!</definedName>
    <definedName name="_rk600" localSheetId="6">#REF!</definedName>
    <definedName name="_rk600" localSheetId="0">#REF!</definedName>
    <definedName name="_rk600">#REF!</definedName>
    <definedName name="_rkl1000" localSheetId="6">#REF!</definedName>
    <definedName name="_rkl1000" localSheetId="0">#REF!</definedName>
    <definedName name="_rkl1000">#REF!</definedName>
    <definedName name="_rkl1200" localSheetId="6">#REF!</definedName>
    <definedName name="_rkl1200" localSheetId="0">#REF!</definedName>
    <definedName name="_rkl1200">#REF!</definedName>
    <definedName name="_rkl200" localSheetId="6">#REF!</definedName>
    <definedName name="_rkl200" localSheetId="0">#REF!</definedName>
    <definedName name="_rkl200">#REF!</definedName>
    <definedName name="_rkl300" localSheetId="6">#REF!</definedName>
    <definedName name="_rkl300" localSheetId="0">#REF!</definedName>
    <definedName name="_rkl300">#REF!</definedName>
    <definedName name="_rkl400" localSheetId="6">#REF!</definedName>
    <definedName name="_rkl400" localSheetId="0">#REF!</definedName>
    <definedName name="_rkl400">#REF!</definedName>
    <definedName name="_rkl500" localSheetId="6">#REF!</definedName>
    <definedName name="_rkl500" localSheetId="0">#REF!</definedName>
    <definedName name="_rkl500">#REF!</definedName>
    <definedName name="_rkl600" localSheetId="6">#REF!</definedName>
    <definedName name="_rkl600" localSheetId="0">#REF!</definedName>
    <definedName name="_rkl600">#REF!</definedName>
    <definedName name="_rkl700" localSheetId="6">#REF!</definedName>
    <definedName name="_rkl700" localSheetId="0">#REF!</definedName>
    <definedName name="_rkl700">#REF!</definedName>
    <definedName name="_rkl800" localSheetId="6">#REF!</definedName>
    <definedName name="_rkl800" localSheetId="0">#REF!</definedName>
    <definedName name="_rkl800">#REF!</definedName>
    <definedName name="_sc1" localSheetId="6">#REF!</definedName>
    <definedName name="_sc1" localSheetId="0">#REF!</definedName>
    <definedName name="_sc1">#REF!</definedName>
    <definedName name="_SC2" localSheetId="6">#REF!</definedName>
    <definedName name="_SC2" localSheetId="0">#REF!</definedName>
    <definedName name="_SC2">#REF!</definedName>
    <definedName name="_sc3" localSheetId="6">#REF!</definedName>
    <definedName name="_sc3" localSheetId="0">#REF!</definedName>
    <definedName name="_sc3">#REF!</definedName>
    <definedName name="_sfv150" localSheetId="6">#REF!</definedName>
    <definedName name="_sfv150" localSheetId="0">#REF!</definedName>
    <definedName name="_sfv150">#REF!</definedName>
    <definedName name="_SN3" localSheetId="6">#REF!</definedName>
    <definedName name="_SN3" localSheetId="0">#REF!</definedName>
    <definedName name="_SN3">#REF!</definedName>
    <definedName name="_Sort" hidden="1">#REF!</definedName>
    <definedName name="_std100" localSheetId="6">#REF!</definedName>
    <definedName name="_std100" localSheetId="0">#REF!</definedName>
    <definedName name="_std100">#REF!</definedName>
    <definedName name="_std150" localSheetId="6">#REF!</definedName>
    <definedName name="_std150" localSheetId="0">#REF!</definedName>
    <definedName name="_std150">#REF!</definedName>
    <definedName name="_std50" localSheetId="6">#REF!</definedName>
    <definedName name="_std50" localSheetId="0">#REF!</definedName>
    <definedName name="_std50">#REF!</definedName>
    <definedName name="_std65" localSheetId="6">#REF!</definedName>
    <definedName name="_std65" localSheetId="0">#REF!</definedName>
    <definedName name="_std65">#REF!</definedName>
    <definedName name="_tgl2">[20]Ch!$A$16</definedName>
    <definedName name="_th100" localSheetId="6">'[9]dongia (2)'!#REF!</definedName>
    <definedName name="_th100" localSheetId="0">'[9]dongia (2)'!#REF!</definedName>
    <definedName name="_th100">'[9]dongia (2)'!#REF!</definedName>
    <definedName name="_TH160" localSheetId="6">'[9]dongia (2)'!#REF!</definedName>
    <definedName name="_TH160" localSheetId="0">'[9]dongia (2)'!#REF!</definedName>
    <definedName name="_TH160">'[9]dongia (2)'!#REF!</definedName>
    <definedName name="_TL1" localSheetId="6">#REF!</definedName>
    <definedName name="_TL1" localSheetId="0">#REF!</definedName>
    <definedName name="_TL1">#REF!</definedName>
    <definedName name="_TL2" localSheetId="6">#REF!</definedName>
    <definedName name="_TL2" localSheetId="0">#REF!</definedName>
    <definedName name="_TL2">#REF!</definedName>
    <definedName name="_TL3" localSheetId="6">#REF!</definedName>
    <definedName name="_TL3" localSheetId="0">#REF!</definedName>
    <definedName name="_TL3">#REF!</definedName>
    <definedName name="_TLA120" localSheetId="6">#REF!</definedName>
    <definedName name="_TLA120" localSheetId="0">#REF!</definedName>
    <definedName name="_TLA120">#REF!</definedName>
    <definedName name="_TLA35" localSheetId="6">#REF!</definedName>
    <definedName name="_TLA35" localSheetId="0">#REF!</definedName>
    <definedName name="_TLA35">#REF!</definedName>
    <definedName name="_TLA50" localSheetId="6">#REF!</definedName>
    <definedName name="_TLA50" localSheetId="0">#REF!</definedName>
    <definedName name="_TLA50">#REF!</definedName>
    <definedName name="_TLA70" localSheetId="6">#REF!</definedName>
    <definedName name="_TLA70" localSheetId="0">#REF!</definedName>
    <definedName name="_TLA70">#REF!</definedName>
    <definedName name="_TLA95" localSheetId="6">#REF!</definedName>
    <definedName name="_TLA95" localSheetId="0">#REF!</definedName>
    <definedName name="_TLA95">#REF!</definedName>
    <definedName name="_tlc20" localSheetId="6">#REF!</definedName>
    <definedName name="_tlc20" localSheetId="0">#REF!</definedName>
    <definedName name="_tlc20">#REF!</definedName>
    <definedName name="_TR250" localSheetId="6">'[9]dongia (2)'!#REF!</definedName>
    <definedName name="_TR250" localSheetId="0">'[9]dongia (2)'!#REF!</definedName>
    <definedName name="_TR250">'[9]dongia (2)'!#REF!</definedName>
    <definedName name="_tr375" localSheetId="6">[9]giathanh1!#REF!</definedName>
    <definedName name="_tr375" localSheetId="0">[9]giathanh1!#REF!</definedName>
    <definedName name="_tr375">[9]giathanh1!#REF!</definedName>
    <definedName name="_tsv25" localSheetId="6">#REF!</definedName>
    <definedName name="_tsv25" localSheetId="0">#REF!</definedName>
    <definedName name="_tsv25">#REF!</definedName>
    <definedName name="_VL100" localSheetId="6">#REF!</definedName>
    <definedName name="_VL100" localSheetId="0">#REF!</definedName>
    <definedName name="_VL100">#REF!</definedName>
    <definedName name="_VL200" localSheetId="6">#REF!</definedName>
    <definedName name="_VL200" localSheetId="0">#REF!</definedName>
    <definedName name="_VL200">#REF!</definedName>
    <definedName name="_VL250" localSheetId="6">#REF!</definedName>
    <definedName name="_VL250" localSheetId="0">#REF!</definedName>
    <definedName name="_VL250">#REF!</definedName>
    <definedName name="_vnt100" localSheetId="6">#REF!</definedName>
    <definedName name="_vnt100" localSheetId="0">#REF!</definedName>
    <definedName name="_vnt100">#REF!</definedName>
    <definedName name="_vnt40" localSheetId="6">#REF!</definedName>
    <definedName name="_vnt40" localSheetId="0">#REF!</definedName>
    <definedName name="_vnt40">#REF!</definedName>
    <definedName name="_vnt50" localSheetId="6">#REF!</definedName>
    <definedName name="_vnt50" localSheetId="0">#REF!</definedName>
    <definedName name="_vnt50">#REF!</definedName>
    <definedName name="_vnt80" localSheetId="6">#REF!</definedName>
    <definedName name="_vnt80" localSheetId="0">#REF!</definedName>
    <definedName name="_vnt80">#REF!</definedName>
    <definedName name="A" localSheetId="6">#REF!</definedName>
    <definedName name="A" localSheetId="0">#REF!</definedName>
    <definedName name="A">#REF!</definedName>
    <definedName name="A_1" localSheetId="6">#REF!</definedName>
    <definedName name="A_1" localSheetId="0">#REF!</definedName>
    <definedName name="A_1">#REF!</definedName>
    <definedName name="A_2" localSheetId="6">#REF!</definedName>
    <definedName name="A_2" localSheetId="0">#REF!</definedName>
    <definedName name="A_2">#REF!</definedName>
    <definedName name="A120_" localSheetId="6">#REF!</definedName>
    <definedName name="A120_" localSheetId="0">#REF!</definedName>
    <definedName name="A120_">#REF!</definedName>
    <definedName name="A35_" localSheetId="6">#REF!</definedName>
    <definedName name="A35_" localSheetId="0">#REF!</definedName>
    <definedName name="A35_">#REF!</definedName>
    <definedName name="A50_" localSheetId="6">#REF!</definedName>
    <definedName name="A50_" localSheetId="0">#REF!</definedName>
    <definedName name="A50_">#REF!</definedName>
    <definedName name="A70_" localSheetId="6">#REF!</definedName>
    <definedName name="A70_" localSheetId="0">#REF!</definedName>
    <definedName name="A70_">#REF!</definedName>
    <definedName name="A95_" localSheetId="6">#REF!</definedName>
    <definedName name="A95_" localSheetId="0">#REF!</definedName>
    <definedName name="A95_">#REF!</definedName>
    <definedName name="aax" localSheetId="6">#REF!</definedName>
    <definedName name="aax" localSheetId="0">#REF!</definedName>
    <definedName name="aax">#REF!</definedName>
    <definedName name="ab" localSheetId="6">#REF!</definedName>
    <definedName name="ab" localSheetId="0">#REF!</definedName>
    <definedName name="ab">#REF!</definedName>
    <definedName name="abch100" localSheetId="6">#REF!</definedName>
    <definedName name="abch100" localSheetId="0">#REF!</definedName>
    <definedName name="abch100">#REF!</definedName>
    <definedName name="abe" localSheetId="6">[21]Cover!#REF!</definedName>
    <definedName name="abe" localSheetId="0">[21]Cover!#REF!</definedName>
    <definedName name="abe">[21]Cover!#REF!</definedName>
    <definedName name="aber100" localSheetId="6">#REF!</definedName>
    <definedName name="aber100" localSheetId="0">#REF!</definedName>
    <definedName name="aber100">#REF!</definedName>
    <definedName name="aber15" localSheetId="6">#REF!</definedName>
    <definedName name="aber15" localSheetId="0">#REF!</definedName>
    <definedName name="aber15">#REF!</definedName>
    <definedName name="Aber150" localSheetId="6">#REF!</definedName>
    <definedName name="Aber150" localSheetId="0">#REF!</definedName>
    <definedName name="Aber150">#REF!</definedName>
    <definedName name="aber2" localSheetId="6">#REF!</definedName>
    <definedName name="aber2" localSheetId="0">#REF!</definedName>
    <definedName name="aber2">#REF!</definedName>
    <definedName name="aber20" localSheetId="6">#REF!</definedName>
    <definedName name="aber20" localSheetId="0">#REF!</definedName>
    <definedName name="aber20">#REF!</definedName>
    <definedName name="aber25" localSheetId="6">#REF!</definedName>
    <definedName name="aber25" localSheetId="0">#REF!</definedName>
    <definedName name="aber25">#REF!</definedName>
    <definedName name="aber32" localSheetId="6">#REF!</definedName>
    <definedName name="aber32" localSheetId="0">#REF!</definedName>
    <definedName name="aber32">#REF!</definedName>
    <definedName name="aber4" localSheetId="6">#REF!</definedName>
    <definedName name="aber4" localSheetId="0">#REF!</definedName>
    <definedName name="aber4">#REF!</definedName>
    <definedName name="aber40" localSheetId="6">#REF!</definedName>
    <definedName name="aber40" localSheetId="0">#REF!</definedName>
    <definedName name="aber40">#REF!</definedName>
    <definedName name="aber50" localSheetId="6">#REF!</definedName>
    <definedName name="aber50" localSheetId="0">#REF!</definedName>
    <definedName name="aber50">#REF!</definedName>
    <definedName name="Aber6" localSheetId="6">#REF!</definedName>
    <definedName name="Aber6" localSheetId="0">#REF!</definedName>
    <definedName name="Aber6">#REF!</definedName>
    <definedName name="aber80" localSheetId="6">#REF!</definedName>
    <definedName name="aber80" localSheetId="0">#REF!</definedName>
    <definedName name="aber80">#REF!</definedName>
    <definedName name="aberf100" localSheetId="6">#REF!</definedName>
    <definedName name="aberf100" localSheetId="0">#REF!</definedName>
    <definedName name="aberf100">#REF!</definedName>
    <definedName name="aberf150" localSheetId="6">#REF!</definedName>
    <definedName name="aberf150" localSheetId="0">#REF!</definedName>
    <definedName name="aberf150">#REF!</definedName>
    <definedName name="aberf4" localSheetId="6">#REF!</definedName>
    <definedName name="aberf4" localSheetId="0">#REF!</definedName>
    <definedName name="aberf4">#REF!</definedName>
    <definedName name="aberf6" localSheetId="6">#REF!</definedName>
    <definedName name="aberf6" localSheetId="0">#REF!</definedName>
    <definedName name="aberf6">#REF!</definedName>
    <definedName name="aberf80" localSheetId="6">#REF!</definedName>
    <definedName name="aberf80" localSheetId="0">#REF!</definedName>
    <definedName name="aberf80">#REF!</definedName>
    <definedName name="abfj100" localSheetId="6">#REF!</definedName>
    <definedName name="abfj100" localSheetId="0">#REF!</definedName>
    <definedName name="abfj100">#REF!</definedName>
    <definedName name="abfj150" localSheetId="6">#REF!</definedName>
    <definedName name="abfj150" localSheetId="0">#REF!</definedName>
    <definedName name="abfj150">#REF!</definedName>
    <definedName name="abfj40" localSheetId="6">#REF!</definedName>
    <definedName name="abfj40" localSheetId="0">#REF!</definedName>
    <definedName name="abfj40">#REF!</definedName>
    <definedName name="abfj50" localSheetId="6">#REF!</definedName>
    <definedName name="abfj50" localSheetId="0">#REF!</definedName>
    <definedName name="abfj50">#REF!</definedName>
    <definedName name="abfl40" localSheetId="6">#REF!</definedName>
    <definedName name="abfl40" localSheetId="0">#REF!</definedName>
    <definedName name="abfl40">#REF!</definedName>
    <definedName name="abft100" localSheetId="6">#REF!</definedName>
    <definedName name="abft100" localSheetId="0">#REF!</definedName>
    <definedName name="abft100">#REF!</definedName>
    <definedName name="abft150" localSheetId="6">#REF!</definedName>
    <definedName name="abft150" localSheetId="0">#REF!</definedName>
    <definedName name="abft150">#REF!</definedName>
    <definedName name="abft50" localSheetId="6">#REF!</definedName>
    <definedName name="abft50" localSheetId="0">#REF!</definedName>
    <definedName name="abft50">#REF!</definedName>
    <definedName name="abfv100" localSheetId="6">#REF!</definedName>
    <definedName name="abfv100" localSheetId="0">#REF!</definedName>
    <definedName name="abfv100">#REF!</definedName>
    <definedName name="abfv150" localSheetId="6">#REF!</definedName>
    <definedName name="abfv150" localSheetId="0">#REF!</definedName>
    <definedName name="abfv150">#REF!</definedName>
    <definedName name="abfv50" localSheetId="6">#REF!</definedName>
    <definedName name="abfv50" localSheetId="0">#REF!</definedName>
    <definedName name="abfv50">#REF!</definedName>
    <definedName name="abfv80" localSheetId="6">#REF!</definedName>
    <definedName name="abfv80" localSheetId="0">#REF!</definedName>
    <definedName name="abfv80">#REF!</definedName>
    <definedName name="abgv100" localSheetId="6">#REF!</definedName>
    <definedName name="abgv100" localSheetId="0">#REF!</definedName>
    <definedName name="abgv100">#REF!</definedName>
    <definedName name="abgv150" localSheetId="6">#REF!</definedName>
    <definedName name="abgv150" localSheetId="0">#REF!</definedName>
    <definedName name="abgv150">#REF!</definedName>
    <definedName name="abgv20" localSheetId="6">#REF!</definedName>
    <definedName name="abgv20" localSheetId="0">#REF!</definedName>
    <definedName name="abgv20">#REF!</definedName>
    <definedName name="abgv32" localSheetId="6">#REF!</definedName>
    <definedName name="abgv32" localSheetId="0">#REF!</definedName>
    <definedName name="abgv32">#REF!</definedName>
    <definedName name="abgv40" localSheetId="6">#REF!</definedName>
    <definedName name="abgv40" localSheetId="0">#REF!</definedName>
    <definedName name="abgv40">#REF!</definedName>
    <definedName name="abgv50" localSheetId="6">#REF!</definedName>
    <definedName name="abgv50" localSheetId="0">#REF!</definedName>
    <definedName name="abgv50">#REF!</definedName>
    <definedName name="abka15" localSheetId="6">#REF!</definedName>
    <definedName name="abka15" localSheetId="0">#REF!</definedName>
    <definedName name="abka15">#REF!</definedName>
    <definedName name="abpg" localSheetId="6">#REF!</definedName>
    <definedName name="abpg" localSheetId="0">#REF!</definedName>
    <definedName name="abpg">#REF!</definedName>
    <definedName name="abwl" localSheetId="6">#REF!</definedName>
    <definedName name="abwl" localSheetId="0">#REF!</definedName>
    <definedName name="abwl">#REF!</definedName>
    <definedName name="ABX" localSheetId="6">#REF!</definedName>
    <definedName name="ABX" localSheetId="0">#REF!</definedName>
    <definedName name="ABX">#REF!</definedName>
    <definedName name="AC120_" localSheetId="6">#REF!</definedName>
    <definedName name="AC120_" localSheetId="0">#REF!</definedName>
    <definedName name="AC120_">#REF!</definedName>
    <definedName name="AC35_" localSheetId="6">#REF!</definedName>
    <definedName name="AC35_" localSheetId="0">#REF!</definedName>
    <definedName name="AC35_">#REF!</definedName>
    <definedName name="AC50_" localSheetId="6">#REF!</definedName>
    <definedName name="AC50_" localSheetId="0">#REF!</definedName>
    <definedName name="AC50_">#REF!</definedName>
    <definedName name="AC70_" localSheetId="6">#REF!</definedName>
    <definedName name="AC70_" localSheetId="0">#REF!</definedName>
    <definedName name="AC70_">#REF!</definedName>
    <definedName name="AC95_" localSheetId="6">#REF!</definedName>
    <definedName name="AC95_" localSheetId="0">#REF!</definedName>
    <definedName name="AC95_">#REF!</definedName>
    <definedName name="ACX" localSheetId="6">#REF!</definedName>
    <definedName name="ACX" localSheetId="0">#REF!</definedName>
    <definedName name="ACX">#REF!</definedName>
    <definedName name="ADX" localSheetId="6">#REF!</definedName>
    <definedName name="ADX" localSheetId="0">#REF!</definedName>
    <definedName name="ADX">#REF!</definedName>
    <definedName name="ag142X42" localSheetId="6">[9]chitimc!#REF!</definedName>
    <definedName name="ag142X42" localSheetId="0">[9]chitimc!#REF!</definedName>
    <definedName name="ag142X42">[9]chitimc!#REF!</definedName>
    <definedName name="ag267N59" localSheetId="6">[9]chitimc!#REF!</definedName>
    <definedName name="ag267N59" localSheetId="0">[9]chitimc!#REF!</definedName>
    <definedName name="ag267N59">[9]chitimc!#REF!</definedName>
    <definedName name="AGREGATA">'[22]Agregat Kasar+ Halus '!#REF!</definedName>
    <definedName name="AGREGATB">'[22]Agregat Kasar+ Halus '!#REF!</definedName>
    <definedName name="AGREGATC">'[22]Agregat Kasar+ Halus '!#REF!</definedName>
    <definedName name="ahrd100" localSheetId="6">#REF!</definedName>
    <definedName name="ahrd100" localSheetId="0">#REF!</definedName>
    <definedName name="ahrd100">#REF!</definedName>
    <definedName name="ahrd150" localSheetId="6">#REF!</definedName>
    <definedName name="ahrd150" localSheetId="0">#REF!</definedName>
    <definedName name="ahrd150">#REF!</definedName>
    <definedName name="ahuf100" localSheetId="6">#REF!</definedName>
    <definedName name="ahuf100" localSheetId="0">#REF!</definedName>
    <definedName name="ahuf100">#REF!</definedName>
    <definedName name="ahuf150" localSheetId="6">#REF!</definedName>
    <definedName name="ahuf150" localSheetId="0">#REF!</definedName>
    <definedName name="ahuf150">#REF!</definedName>
    <definedName name="ahuf150ahuf150" localSheetId="6">#REF!</definedName>
    <definedName name="ahuf150ahuf150" localSheetId="0">#REF!</definedName>
    <definedName name="ahuf150ahuf150">#REF!</definedName>
    <definedName name="akco100" localSheetId="6">#REF!</definedName>
    <definedName name="akco100" localSheetId="0">#REF!</definedName>
    <definedName name="akco100">#REF!</definedName>
    <definedName name="akco150" localSheetId="6">#REF!</definedName>
    <definedName name="akco150" localSheetId="0">#REF!</definedName>
    <definedName name="akco150">#REF!</definedName>
    <definedName name="akco80" localSheetId="6">#REF!</definedName>
    <definedName name="akco80" localSheetId="0">#REF!</definedName>
    <definedName name="akco80">#REF!</definedName>
    <definedName name="akfd50" localSheetId="6">#REF!</definedName>
    <definedName name="akfd50" localSheetId="0">#REF!</definedName>
    <definedName name="akfd50">#REF!</definedName>
    <definedName name="akfj100" localSheetId="6">#REF!</definedName>
    <definedName name="akfj100" localSheetId="0">#REF!</definedName>
    <definedName name="akfj100">#REF!</definedName>
    <definedName name="akgv100" localSheetId="6">#REF!</definedName>
    <definedName name="akgv100" localSheetId="0">#REF!</definedName>
    <definedName name="akgv100">#REF!</definedName>
    <definedName name="akgv80" localSheetId="6">#REF!</definedName>
    <definedName name="akgv80" localSheetId="0">#REF!</definedName>
    <definedName name="akgv80">#REF!</definedName>
    <definedName name="akof100" localSheetId="6">#REF!</definedName>
    <definedName name="akof100" localSheetId="0">#REF!</definedName>
    <definedName name="akof100">#REF!</definedName>
    <definedName name="akof150" localSheetId="6">#REF!</definedName>
    <definedName name="akof150" localSheetId="0">#REF!</definedName>
    <definedName name="akof150">#REF!</definedName>
    <definedName name="akof4" localSheetId="6">#REF!</definedName>
    <definedName name="akof4" localSheetId="0">#REF!</definedName>
    <definedName name="akof4">#REF!</definedName>
    <definedName name="akof6" localSheetId="6">#REF!</definedName>
    <definedName name="akof6" localSheetId="0">#REF!</definedName>
    <definedName name="akof6">#REF!</definedName>
    <definedName name="akof80" localSheetId="6">#REF!</definedName>
    <definedName name="akof80" localSheetId="0">#REF!</definedName>
    <definedName name="akof80">#REF!</definedName>
    <definedName name="akofl80" localSheetId="6">#REF!</definedName>
    <definedName name="akofl80" localSheetId="0">#REF!</definedName>
    <definedName name="akofl80">#REF!</definedName>
    <definedName name="akogv100" localSheetId="6">#REF!</definedName>
    <definedName name="akogv100" localSheetId="0">#REF!</definedName>
    <definedName name="akogv100">#REF!</definedName>
    <definedName name="akogv80" localSheetId="6">#REF!</definedName>
    <definedName name="akogv80" localSheetId="0">#REF!</definedName>
    <definedName name="akogv80">#REF!</definedName>
    <definedName name="ALATUTAMA">[23]Peralatan!$AZ$1:$BI$118</definedName>
    <definedName name="AMP">[23]Peralatan!$A$1:$J$59</definedName>
    <definedName name="ampelas">'[24]dft-harga'!$G$7</definedName>
    <definedName name="ANALISA">#REF!</definedName>
    <definedName name="ANI">[25]CH!$C$29</definedName>
    <definedName name="AP">#REF!</definedName>
    <definedName name="as">[26]Peralatan!$AW$15</definedName>
    <definedName name="b" localSheetId="6">#REF!</definedName>
    <definedName name="b" localSheetId="0">#REF!</definedName>
    <definedName name="b">#REF!</definedName>
    <definedName name="B_1" localSheetId="6">#REF!</definedName>
    <definedName name="B_1" localSheetId="0">#REF!</definedName>
    <definedName name="B_1">#REF!</definedName>
    <definedName name="b_240" localSheetId="6">'[9]THPDMoi  (2)'!#REF!</definedName>
    <definedName name="b_240" localSheetId="0">'[9]THPDMoi  (2)'!#REF!</definedName>
    <definedName name="b_240">'[9]THPDMoi  (2)'!#REF!</definedName>
    <definedName name="b_280" localSheetId="6">'[9]THPDMoi  (2)'!#REF!</definedName>
    <definedName name="b_280" localSheetId="0">'[9]THPDMoi  (2)'!#REF!</definedName>
    <definedName name="b_280">'[9]THPDMoi  (2)'!#REF!</definedName>
    <definedName name="b_320" localSheetId="6">'[9]THPDMoi  (2)'!#REF!</definedName>
    <definedName name="b_320">'[9]THPDMoi  (2)'!#REF!</definedName>
    <definedName name="BAGIAN_1">'[27]Daf 1'!$K$423</definedName>
    <definedName name="BAHAN" localSheetId="6">#REF!</definedName>
    <definedName name="BAHAN" localSheetId="0">#REF!</definedName>
    <definedName name="BAHAN">#REF!</definedName>
    <definedName name="bangciti" localSheetId="6">'[9]dongia (2)'!#REF!</definedName>
    <definedName name="bangciti" localSheetId="0">'[9]dongia (2)'!#REF!</definedName>
    <definedName name="bangciti">'[9]dongia (2)'!#REF!</definedName>
    <definedName name="basaom" localSheetId="6">#REF!</definedName>
    <definedName name="basaom" localSheetId="0">#REF!</definedName>
    <definedName name="basaom">#REF!</definedName>
    <definedName name="basdim" localSheetId="6">#REF!</definedName>
    <definedName name="basdim" localSheetId="0">#REF!</definedName>
    <definedName name="basdim">#REF!</definedName>
    <definedName name="basdoc" localSheetId="6">#REF!</definedName>
    <definedName name="basdoc" localSheetId="0">#REF!</definedName>
    <definedName name="basdoc">#REF!</definedName>
    <definedName name="basfs" localSheetId="6">#REF!</definedName>
    <definedName name="basfs" localSheetId="0">#REF!</definedName>
    <definedName name="basfs">#REF!</definedName>
    <definedName name="basi" localSheetId="6">#REF!</definedName>
    <definedName name="basi" localSheetId="0">#REF!</definedName>
    <definedName name="basi">#REF!</definedName>
    <definedName name="BASIC">#REF!</definedName>
    <definedName name="BASICHD">#REF!</definedName>
    <definedName name="basitc" localSheetId="6">#REF!</definedName>
    <definedName name="basitc" localSheetId="0">#REF!</definedName>
    <definedName name="basitc">#REF!</definedName>
    <definedName name="basrtu" localSheetId="6">#REF!</definedName>
    <definedName name="basrtu" localSheetId="0">#REF!</definedName>
    <definedName name="basrtu">#REF!</definedName>
    <definedName name="bastw" localSheetId="6">#REF!</definedName>
    <definedName name="bastw" localSheetId="0">#REF!</definedName>
    <definedName name="bastw">#REF!</definedName>
    <definedName name="BATAS">#REF!</definedName>
    <definedName name="BATU_PECAH">#REF!</definedName>
    <definedName name="BATUBELAH">'[23]Analisa Quarry'!$A$263:$H$374</definedName>
    <definedName name="BATUKALI">'[23]Analisa Quarry'!$A$151:$H$262</definedName>
    <definedName name="BAX" localSheetId="6">#REF!</definedName>
    <definedName name="BAX" localSheetId="0">#REF!</definedName>
    <definedName name="BAX">#REF!</definedName>
    <definedName name="BBX" localSheetId="6">#REF!</definedName>
    <definedName name="BBX" localSheetId="0">#REF!</definedName>
    <definedName name="BBX">#REF!</definedName>
    <definedName name="BC">#REF!</definedName>
    <definedName name="BC_PR">#REF!</definedName>
    <definedName name="BCX" localSheetId="6">#REF!</definedName>
    <definedName name="BCX" localSheetId="0">#REF!</definedName>
    <definedName name="BCX">#REF!</definedName>
    <definedName name="bdg">[28]CH!$A$1</definedName>
    <definedName name="bdht15nc" localSheetId="6">[9]gtrinh!#REF!</definedName>
    <definedName name="bdht15nc" localSheetId="0">[9]gtrinh!#REF!</definedName>
    <definedName name="bdht15nc">[9]gtrinh!#REF!</definedName>
    <definedName name="bdht15vl" localSheetId="6">[9]gtrinh!#REF!</definedName>
    <definedName name="bdht15vl" localSheetId="0">[9]gtrinh!#REF!</definedName>
    <definedName name="bdht15vl">[9]gtrinh!#REF!</definedName>
    <definedName name="bdht25nc" localSheetId="6">[9]gtrinh!#REF!</definedName>
    <definedName name="bdht25nc">[9]gtrinh!#REF!</definedName>
    <definedName name="bdht25vl" localSheetId="6">[9]gtrinh!#REF!</definedName>
    <definedName name="bdht25vl">[9]gtrinh!#REF!</definedName>
    <definedName name="bdht325nc" localSheetId="6">[9]gtrinh!#REF!</definedName>
    <definedName name="bdht325nc">[9]gtrinh!#REF!</definedName>
    <definedName name="bdht325vl" localSheetId="6">[9]gtrinh!#REF!</definedName>
    <definedName name="bdht325vl">[9]gtrinh!#REF!</definedName>
    <definedName name="bdia6" localSheetId="6">#REF!</definedName>
    <definedName name="bdia6" localSheetId="0">#REF!</definedName>
    <definedName name="bdia6">#REF!</definedName>
    <definedName name="bebre" localSheetId="6">[21]Cover!#REF!</definedName>
    <definedName name="bebre" localSheetId="0">[21]Cover!#REF!</definedName>
    <definedName name="bebre">[21]Cover!#REF!</definedName>
    <definedName name="bendrat">'[24]dft-harga'!$G$49</definedName>
    <definedName name="BESI_BETON">#REF!</definedName>
    <definedName name="BJ" localSheetId="6">#REF!</definedName>
    <definedName name="BJ" localSheetId="0">#REF!</definedName>
    <definedName name="BJ">#REF!</definedName>
    <definedName name="bmcb" localSheetId="6">#REF!</definedName>
    <definedName name="bmcb" localSheetId="0">#REF!</definedName>
    <definedName name="bmcb">#REF!</definedName>
    <definedName name="BOQ">#REF!</definedName>
    <definedName name="BOSS1">[25]CH!$C$31</definedName>
    <definedName name="BQ">#REF!</definedName>
    <definedName name="BQHEADER">#REF!</definedName>
    <definedName name="BS" localSheetId="6">#REF!</definedName>
    <definedName name="BS" localSheetId="0">#REF!</definedName>
    <definedName name="BS">#REF!</definedName>
    <definedName name="BULLDOZER">[23]Peralatan!$A$178:$J$236</definedName>
    <definedName name="bvd0.5" localSheetId="6">'[29]DAF-2'!#REF!</definedName>
    <definedName name="bvd0.5" localSheetId="0">'[29]DAF-2'!#REF!</definedName>
    <definedName name="bvd0.5">'[29]DAF-2'!#REF!</definedName>
    <definedName name="bvd1.25" localSheetId="6">'[29]DAF-2'!#REF!</definedName>
    <definedName name="bvd1.25" localSheetId="0">'[29]DAF-2'!#REF!</definedName>
    <definedName name="bvd1.25">'[29]DAF-2'!#REF!</definedName>
    <definedName name="bvd1.5" localSheetId="6">'[29]DAF-2'!#REF!</definedName>
    <definedName name="bvd1.5">'[29]DAF-2'!#REF!</definedName>
    <definedName name="bvnbv" localSheetId="6">#REF!</definedName>
    <definedName name="bvnbv" localSheetId="0">#REF!</definedName>
    <definedName name="bvnbv">#REF!</definedName>
    <definedName name="C_1" localSheetId="6">#REF!</definedName>
    <definedName name="C_1" localSheetId="0">#REF!</definedName>
    <definedName name="C_1">#REF!</definedName>
    <definedName name="C_2" localSheetId="6">#REF!</definedName>
    <definedName name="C_2" localSheetId="0">#REF!</definedName>
    <definedName name="C_2">#REF!</definedName>
    <definedName name="CAPDAT" localSheetId="6">[9]phuluc1!#REF!</definedName>
    <definedName name="CAPDAT" localSheetId="0">[9]phuluc1!#REF!</definedName>
    <definedName name="CAPDAT">[9]phuluc1!#REF!</definedName>
    <definedName name="casf80" localSheetId="6">#REF!</definedName>
    <definedName name="casf80" localSheetId="0">#REF!</definedName>
    <definedName name="casf80">#REF!</definedName>
    <definedName name="catbesi">'[24]dft-harga'!$G$29</definedName>
    <definedName name="cattembok">'[24]dft-harga'!$G$33</definedName>
    <definedName name="CCS" localSheetId="6">#REF!</definedName>
    <definedName name="CCS" localSheetId="0">#REF!</definedName>
    <definedName name="CCS">#REF!</definedName>
    <definedName name="CDD" localSheetId="6">#REF!</definedName>
    <definedName name="CDD" localSheetId="0">#REF!</definedName>
    <definedName name="CDD">#REF!</definedName>
    <definedName name="CDDD" localSheetId="6">'[9]THPDMoi  (2)'!#REF!</definedName>
    <definedName name="CDDD" localSheetId="0">'[9]THPDMoi  (2)'!#REF!</definedName>
    <definedName name="CDDD">'[9]THPDMoi  (2)'!#REF!</definedName>
    <definedName name="cddd1p">'[9]TONG HOP VL-NC'!$C$3</definedName>
    <definedName name="cddd3p">'[9]TONG HOP VL-NC'!$C$2</definedName>
    <definedName name="cek" localSheetId="0">'[15]Rekap.pondasi Langsung'!$H$29</definedName>
    <definedName name="cek">[5]Rekap!$H$29</definedName>
    <definedName name="cerucuk">'[24]dft-harga'!$G$58</definedName>
    <definedName name="cgionc" localSheetId="6">'[9]lam-moi'!#REF!</definedName>
    <definedName name="cgionc" localSheetId="0">'[9]lam-moi'!#REF!</definedName>
    <definedName name="cgionc">'[9]lam-moi'!#REF!</definedName>
    <definedName name="cgiovl" localSheetId="6">'[9]lam-moi'!#REF!</definedName>
    <definedName name="cgiovl" localSheetId="0">'[9]lam-moi'!#REF!</definedName>
    <definedName name="cgiovl">'[9]lam-moi'!#REF!</definedName>
    <definedName name="CH" localSheetId="6">#REF!</definedName>
    <definedName name="CH" localSheetId="0">#REF!</definedName>
    <definedName name="CH">#REF!</definedName>
    <definedName name="chhtnc" localSheetId="6">'[9]lam-moi'!#REF!</definedName>
    <definedName name="chhtnc" localSheetId="0">'[9]lam-moi'!#REF!</definedName>
    <definedName name="chhtnc">'[9]lam-moi'!#REF!</definedName>
    <definedName name="chhtvl" localSheetId="6">'[9]lam-moi'!#REF!</definedName>
    <definedName name="chhtvl" localSheetId="0">'[9]lam-moi'!#REF!</definedName>
    <definedName name="chhtvl">'[9]lam-moi'!#REF!</definedName>
    <definedName name="chnc" localSheetId="6">'[9]lam-moi'!#REF!</definedName>
    <definedName name="chnc">'[9]lam-moi'!#REF!</definedName>
    <definedName name="chvl" localSheetId="6">'[9]lam-moi'!#REF!</definedName>
    <definedName name="chvl">'[9]lam-moi'!#REF!</definedName>
    <definedName name="citidd" localSheetId="6">'[9]dongia (2)'!#REF!</definedName>
    <definedName name="citidd">'[9]dongia (2)'!#REF!</definedName>
    <definedName name="CK" localSheetId="6">#REF!</definedName>
    <definedName name="CK" localSheetId="0">#REF!</definedName>
    <definedName name="CK">#REF!</definedName>
    <definedName name="cknc" localSheetId="6">'[9]lam-moi'!#REF!</definedName>
    <definedName name="cknc" localSheetId="0">'[9]lam-moi'!#REF!</definedName>
    <definedName name="cknc">'[9]lam-moi'!#REF!</definedName>
    <definedName name="ckvl" localSheetId="6">'[9]lam-moi'!#REF!</definedName>
    <definedName name="ckvl">'[9]lam-moi'!#REF!</definedName>
    <definedName name="CLEARFOOT">#REF!</definedName>
    <definedName name="CLEARHEAD">#REF!</definedName>
    <definedName name="clvc1">[9]chitiet!$D$3</definedName>
    <definedName name="CLVC3">0.1</definedName>
    <definedName name="CLVCTB" localSheetId="6">#REF!</definedName>
    <definedName name="CLVCTB" localSheetId="0">#REF!</definedName>
    <definedName name="CLVCTB">#REF!</definedName>
    <definedName name="CN3p">'[9]TONGKE3p '!$X$295</definedName>
    <definedName name="Cöï_ly_vaän_chuyeãn" localSheetId="6">#REF!</definedName>
    <definedName name="Cöï_ly_vaän_chuyeãn" localSheetId="0">#REF!</definedName>
    <definedName name="Cöï_ly_vaän_chuyeãn">#REF!</definedName>
    <definedName name="CÖÏ_LY_VAÄN_CHUYEÅN" localSheetId="6">#REF!</definedName>
    <definedName name="CÖÏ_LY_VAÄN_CHUYEÅN" localSheetId="0">#REF!</definedName>
    <definedName name="CÖÏ_LY_VAÄN_CHUYEÅN">#REF!</definedName>
    <definedName name="COMBO">#REF!</definedName>
    <definedName name="COMPRESOR">#REF!</definedName>
    <definedName name="COMPRESSOR">[8]Peralatan!#REF!</definedName>
    <definedName name="CON">#REF!</definedName>
    <definedName name="CON._MIXER">#REF!</definedName>
    <definedName name="CON._VIBRATOR">#REF!</definedName>
    <definedName name="CONCRETEMIXER">[23]Peralatan!$A$296:$J$354</definedName>
    <definedName name="CONCRETEVIBRO">[23]Peralatan!$A$1122:$J$1180</definedName>
    <definedName name="CONFIR">#REF!</definedName>
    <definedName name="cong1x15" localSheetId="6">[9]giathanh1!#REF!</definedName>
    <definedName name="cong1x15" localSheetId="0">[9]giathanh1!#REF!</definedName>
    <definedName name="cong1x15">[9]giathanh1!#REF!</definedName>
    <definedName name="CONTRACT">#REF!</definedName>
    <definedName name="Cot_thep">[30]Du_lieu!$C$19</definedName>
    <definedName name="cover" localSheetId="6">#REF!</definedName>
    <definedName name="cover" localSheetId="0">#REF!</definedName>
    <definedName name="cover">#REF!</definedName>
    <definedName name="CPVC100" localSheetId="6">#REF!</definedName>
    <definedName name="CPVC100" localSheetId="0">#REF!</definedName>
    <definedName name="CPVC100">#REF!</definedName>
    <definedName name="CPVC1KM">'[9]TH VL, NC, DDHT Thanhphuoc'!$J$19</definedName>
    <definedName name="CPVCDN">'[9]#REF'!$K$33</definedName>
    <definedName name="CRANE">[23]Peralatan!$A$355:$J$413</definedName>
    <definedName name="CRD" localSheetId="6">#REF!</definedName>
    <definedName name="CRD" localSheetId="0">#REF!</definedName>
    <definedName name="CRD">#REF!</definedName>
    <definedName name="CRS" localSheetId="6">#REF!</definedName>
    <definedName name="CRS" localSheetId="0">#REF!</definedName>
    <definedName name="CRS">#REF!</definedName>
    <definedName name="CS" localSheetId="6">#REF!</definedName>
    <definedName name="CS" localSheetId="0">#REF!</definedName>
    <definedName name="CS">#REF!</definedName>
    <definedName name="csd3p" localSheetId="6">#REF!</definedName>
    <definedName name="csd3p" localSheetId="0">#REF!</definedName>
    <definedName name="csd3p">#REF!</definedName>
    <definedName name="csddg1p" localSheetId="6">#REF!</definedName>
    <definedName name="csddg1p" localSheetId="0">#REF!</definedName>
    <definedName name="csddg1p">#REF!</definedName>
    <definedName name="csddt1p" localSheetId="6">#REF!</definedName>
    <definedName name="csddt1p" localSheetId="0">#REF!</definedName>
    <definedName name="csddt1p">#REF!</definedName>
    <definedName name="csht3p" localSheetId="6">#REF!</definedName>
    <definedName name="csht3p" localSheetId="0">#REF!</definedName>
    <definedName name="csht3p">#REF!</definedName>
    <definedName name="cti3x15" localSheetId="6">[9]giathanh1!#REF!</definedName>
    <definedName name="cti3x15" localSheetId="0">[9]giathanh1!#REF!</definedName>
    <definedName name="cti3x15">[9]giathanh1!#REF!</definedName>
    <definedName name="culy1" localSheetId="6">[9]DONGIA!#REF!</definedName>
    <definedName name="culy1" localSheetId="0">[9]DONGIA!#REF!</definedName>
    <definedName name="culy1">[9]DONGIA!#REF!</definedName>
    <definedName name="culy2" localSheetId="6">[9]DONGIA!#REF!</definedName>
    <definedName name="culy2">[9]DONGIA!#REF!</definedName>
    <definedName name="culy3" localSheetId="6">[9]DONGIA!#REF!</definedName>
    <definedName name="culy3">[9]DONGIA!#REF!</definedName>
    <definedName name="culy4" localSheetId="6">[9]DONGIA!#REF!</definedName>
    <definedName name="culy4">[9]DONGIA!#REF!</definedName>
    <definedName name="culy5" localSheetId="6">[9]DONGIA!#REF!</definedName>
    <definedName name="culy5">[9]DONGIA!#REF!</definedName>
    <definedName name="cuoc" localSheetId="6">[9]DONGIA!#REF!</definedName>
    <definedName name="cuoc">[9]DONGIA!#REF!</definedName>
    <definedName name="cv" localSheetId="0">[31]Profil!$C$2</definedName>
    <definedName name="cv">[32]gvl!$N$17</definedName>
    <definedName name="CX" localSheetId="6">#REF!</definedName>
    <definedName name="CX" localSheetId="0">#REF!</definedName>
    <definedName name="CX">#REF!</definedName>
    <definedName name="cxhtnc" localSheetId="6">'[9]lam-moi'!#REF!</definedName>
    <definedName name="cxhtnc" localSheetId="0">'[9]lam-moi'!#REF!</definedName>
    <definedName name="cxhtnc">'[9]lam-moi'!#REF!</definedName>
    <definedName name="cxhtvl" localSheetId="6">'[9]lam-moi'!#REF!</definedName>
    <definedName name="cxhtvl">'[9]lam-moi'!#REF!</definedName>
    <definedName name="cxnc" localSheetId="6">'[9]lam-moi'!#REF!</definedName>
    <definedName name="cxnc">'[9]lam-moi'!#REF!</definedName>
    <definedName name="cxvl" localSheetId="6">'[9]lam-moi'!#REF!</definedName>
    <definedName name="cxvl">'[9]lam-moi'!#REF!</definedName>
    <definedName name="cxxnc" localSheetId="6">'[9]lam-moi'!#REF!</definedName>
    <definedName name="cxxnc">'[9]lam-moi'!#REF!</definedName>
    <definedName name="cxxvl" localSheetId="6">'[9]lam-moi'!#REF!</definedName>
    <definedName name="cxxvl">'[9]lam-moi'!#REF!</definedName>
    <definedName name="D" localSheetId="6">#REF!</definedName>
    <definedName name="d" localSheetId="0">[33]Hrg!$B$8:$F$10</definedName>
    <definedName name="D">#REF!</definedName>
    <definedName name="D_1" localSheetId="6">#REF!</definedName>
    <definedName name="D_1" localSheetId="0">#REF!</definedName>
    <definedName name="D_1">#REF!</definedName>
    <definedName name="D1x49" localSheetId="6">[9]chitimc!#REF!</definedName>
    <definedName name="D1x49" localSheetId="0">[9]chitimc!#REF!</definedName>
    <definedName name="D1x49">[9]chitimc!#REF!</definedName>
    <definedName name="D1x49x49" localSheetId="6">[9]chitimc!#REF!</definedName>
    <definedName name="D1x49x49" localSheetId="0">[9]chitimc!#REF!</definedName>
    <definedName name="D1x49x49">[9]chitimc!#REF!</definedName>
    <definedName name="d24nc" localSheetId="6">'[9]lam-moi'!#REF!</definedName>
    <definedName name="d24nc">'[9]lam-moi'!#REF!</definedName>
    <definedName name="d24vl" localSheetId="6">'[9]lam-moi'!#REF!</definedName>
    <definedName name="d24vl">'[9]lam-moi'!#REF!</definedName>
    <definedName name="daa" localSheetId="6">#REF!</definedName>
    <definedName name="daa" localSheetId="0">#REF!</definedName>
    <definedName name="daa">#REF!</definedName>
    <definedName name="Daf.4" localSheetId="6">#REF!</definedName>
    <definedName name="Daf.4" localSheetId="0">#REF!</definedName>
    <definedName name="Daf.4">#REF!</definedName>
    <definedName name="DAFTARSEWA">[23]Peralatan!$AO$1:$AX$49</definedName>
    <definedName name="dak" localSheetId="6">#REF!</definedName>
    <definedName name="dak" localSheetId="0">#REF!</definedName>
    <definedName name="dak">#REF!</definedName>
    <definedName name="DAT_BQ">#REF!</definedName>
    <definedName name="DATAUPAH" localSheetId="0">'[15]4-Basic Price'!$D$8:$F$38</definedName>
    <definedName name="DAX" localSheetId="6">#REF!</definedName>
    <definedName name="DAX" localSheetId="0">#REF!</definedName>
    <definedName name="DAX">#REF!</definedName>
    <definedName name="DBX" localSheetId="6">#REF!</definedName>
    <definedName name="DBX" localSheetId="0">#REF!</definedName>
    <definedName name="DBX">#REF!</definedName>
    <definedName name="DCX" localSheetId="6">#REF!</definedName>
    <definedName name="DCX" localSheetId="0">#REF!</definedName>
    <definedName name="DCX">#REF!</definedName>
    <definedName name="DD" localSheetId="6">#REF!</definedName>
    <definedName name="dd" localSheetId="0">[31]Rkp!$D$134,[31]Rkp!#REF!,[31]Rkp!$D$58</definedName>
    <definedName name="DD">#REF!</definedName>
    <definedName name="dd1pnc">[9]chitiet!$G$404</definedName>
    <definedName name="dd1pvl">[9]chitiet!$G$383</definedName>
    <definedName name="dd1x2">[32]gvl!$N$9</definedName>
    <definedName name="dd3pctnc" localSheetId="6">'[9]lam-moi'!#REF!</definedName>
    <definedName name="dd3pctnc">'[9]lam-moi'!#REF!</definedName>
    <definedName name="dd3pctvl" localSheetId="6">'[9]lam-moi'!#REF!</definedName>
    <definedName name="dd3pctvl">'[9]lam-moi'!#REF!</definedName>
    <definedName name="dd3plmvl" localSheetId="6">'[9]lam-moi'!#REF!</definedName>
    <definedName name="dd3plmvl">'[9]lam-moi'!#REF!</definedName>
    <definedName name="dd3pnc" localSheetId="6">'[9]lam-moi'!#REF!</definedName>
    <definedName name="dd3pnc">'[9]lam-moi'!#REF!</definedName>
    <definedName name="dd3pvl" localSheetId="6">'[9]lam-moi'!#REF!</definedName>
    <definedName name="dd3pvl">'[9]lam-moi'!#REF!</definedName>
    <definedName name="ddhtnc" localSheetId="6">'[9]lam-moi'!#REF!</definedName>
    <definedName name="ddhtnc">'[9]lam-moi'!#REF!</definedName>
    <definedName name="ddhtvl" localSheetId="6">'[9]lam-moi'!#REF!</definedName>
    <definedName name="ddhtvl">'[9]lam-moi'!#REF!</definedName>
    <definedName name="ddt2nc" localSheetId="6">[9]gtrinh!#REF!</definedName>
    <definedName name="ddt2nc">[9]gtrinh!#REF!</definedName>
    <definedName name="ddt2vl" localSheetId="6">[9]gtrinh!#REF!</definedName>
    <definedName name="ddt2vl">[9]gtrinh!#REF!</definedName>
    <definedName name="ddtd3pnc" localSheetId="6">'[9]thao-go'!#REF!</definedName>
    <definedName name="ddtd3pnc">'[9]thao-go'!#REF!</definedName>
    <definedName name="ddtt1pnc" localSheetId="6">[9]gtrinh!#REF!</definedName>
    <definedName name="ddtt1pnc">[9]gtrinh!#REF!</definedName>
    <definedName name="ddtt1pvl" localSheetId="6">[9]gtrinh!#REF!</definedName>
    <definedName name="ddtt1pvl">[9]gtrinh!#REF!</definedName>
    <definedName name="ddtt3pnc" localSheetId="6">[9]gtrinh!#REF!</definedName>
    <definedName name="ddtt3pnc">[9]gtrinh!#REF!</definedName>
    <definedName name="ddtt3pvl" localSheetId="6">[9]gtrinh!#REF!</definedName>
    <definedName name="ddtt3pvl">[9]gtrinh!#REF!</definedName>
    <definedName name="DDX" localSheetId="6">#REF!</definedName>
    <definedName name="DDX" localSheetId="0">#REF!</definedName>
    <definedName name="DDX">#REF!</definedName>
    <definedName name="de" localSheetId="0">#REF!,#REF!,#REF!</definedName>
    <definedName name="dempultembok">'[24]dft-harga'!$G$36</definedName>
    <definedName name="detib2100" localSheetId="6">#REF!</definedName>
    <definedName name="detib2100" localSheetId="0">#REF!</definedName>
    <definedName name="detib2100">#REF!</definedName>
    <definedName name="detib2120" localSheetId="6">#REF!</definedName>
    <definedName name="detib2120" localSheetId="0">#REF!</definedName>
    <definedName name="detib2120">#REF!</definedName>
    <definedName name="detib250" localSheetId="6">#REF!</definedName>
    <definedName name="detib250" localSheetId="0">#REF!</definedName>
    <definedName name="detib250">#REF!</definedName>
    <definedName name="detib260" localSheetId="6">#REF!</definedName>
    <definedName name="detib260" localSheetId="0">#REF!</definedName>
    <definedName name="detib260">#REF!</definedName>
    <definedName name="detib280" localSheetId="6">#REF!</definedName>
    <definedName name="detib280" localSheetId="0">#REF!</definedName>
    <definedName name="detib280">#REF!</definedName>
    <definedName name="df" localSheetId="0">#REF!</definedName>
    <definedName name="DFDF" localSheetId="6">#REF!</definedName>
    <definedName name="DFDF" localSheetId="0">#REF!</definedName>
    <definedName name="DFDF">#REF!</definedName>
    <definedName name="dgk" localSheetId="6">#REF!</definedName>
    <definedName name="dgk" localSheetId="0">#REF!</definedName>
    <definedName name="dgk">#REF!</definedName>
    <definedName name="DGM">[9]DONGIA!$A$453:$F$459</definedName>
    <definedName name="dgnc" localSheetId="6">#REF!</definedName>
    <definedName name="dgnc" localSheetId="0">#REF!</definedName>
    <definedName name="dgnc">#REF!</definedName>
    <definedName name="DGTH" localSheetId="6">[9]DONGIA!#REF!</definedName>
    <definedName name="DGTH" localSheetId="0">[9]DONGIA!#REF!</definedName>
    <definedName name="DGTH">[9]DONGIA!#REF!</definedName>
    <definedName name="DGTH1">[9]DONGIA!$A$414:$G$452</definedName>
    <definedName name="dgth2">[9]DONGIA!$A$414:$G$439</definedName>
    <definedName name="DGTR">[9]DONGIA!$A$472:$I$521</definedName>
    <definedName name="dgvl" localSheetId="6">#REF!</definedName>
    <definedName name="dgvl" localSheetId="0">#REF!</definedName>
    <definedName name="dgvl">#REF!</definedName>
    <definedName name="DGVL1">[9]DONGIA!$A$5:$F$235</definedName>
    <definedName name="DGVT">'[9]DON GIA'!$C$5:$G$137</definedName>
    <definedName name="dharga" localSheetId="0">#REF!</definedName>
    <definedName name="dir">[20]Ch!$A$12</definedName>
    <definedName name="dka" localSheetId="6">#REF!</definedName>
    <definedName name="dka" localSheetId="0">#REF!</definedName>
    <definedName name="dka">#REF!</definedName>
    <definedName name="dkk" localSheetId="6">#REF!</definedName>
    <definedName name="dkk" localSheetId="0">#REF!</definedName>
    <definedName name="dkk">#REF!</definedName>
    <definedName name="DL15HT" localSheetId="6">'[9]TONGKE-HT'!#REF!</definedName>
    <definedName name="DL15HT" localSheetId="0">'[9]TONGKE-HT'!#REF!</definedName>
    <definedName name="DL15HT">'[9]TONGKE-HT'!#REF!</definedName>
    <definedName name="DL16HT" localSheetId="6">'[9]TONGKE-HT'!#REF!</definedName>
    <definedName name="DL16HT" localSheetId="0">'[9]TONGKE-HT'!#REF!</definedName>
    <definedName name="DL16HT">'[9]TONGKE-HT'!#REF!</definedName>
    <definedName name="DL19HT" localSheetId="6">'[9]TONGKE-HT'!#REF!</definedName>
    <definedName name="DL19HT">'[9]TONGKE-HT'!#REF!</definedName>
    <definedName name="DL20HT" localSheetId="6">'[9]TONGKE-HT'!#REF!</definedName>
    <definedName name="DL20HT">'[9]TONGKE-HT'!#REF!</definedName>
    <definedName name="dldl1100">'[34]Isolasi Luar Dalam'!$N$46</definedName>
    <definedName name="dldl160">'[34]Isolasi Luar Dalam'!$L$46</definedName>
    <definedName name="dldl180">'[34]Isolasi Luar Dalam'!$M$46</definedName>
    <definedName name="dldlg100">'[34]Isolasi Luar Dalam'!$N$23</definedName>
    <definedName name="dllg100">'[34]Isolasi Luar'!$N$342</definedName>
    <definedName name="dllg120">'[34]Isolasi Luar'!$O$342</definedName>
    <definedName name="dllg50">'[34]Isolasi Luar'!$K$342</definedName>
    <definedName name="dllg60">'[34]Isolasi Luar'!$L$342</definedName>
    <definedName name="dllg80">'[34]Isolasi Luar'!$M$342</definedName>
    <definedName name="dlpar38120" localSheetId="6">#REF!</definedName>
    <definedName name="dlpar38120" localSheetId="0">#REF!</definedName>
    <definedName name="dlpar38120">#REF!</definedName>
    <definedName name="dlplc13w" localSheetId="6">#REF!</definedName>
    <definedName name="dlplc13w" localSheetId="0">#REF!</definedName>
    <definedName name="dlplc13w">#REF!</definedName>
    <definedName name="dlplc13wbimc" localSheetId="6">#REF!</definedName>
    <definedName name="dlplc13wbimc" localSheetId="0">#REF!</definedName>
    <definedName name="dlplc13wbimc">#REF!</definedName>
    <definedName name="dongia">[9]DG!$A$4:$I$567</definedName>
    <definedName name="dongia1">[9]DG!$A$4:$H$606</definedName>
    <definedName name="dpa" localSheetId="6">#REF!</definedName>
    <definedName name="dpa" localSheetId="0">#REF!</definedName>
    <definedName name="dpa">#REF!</definedName>
    <definedName name="dpk" localSheetId="6">#REF!</definedName>
    <definedName name="dpk" localSheetId="0">#REF!</definedName>
    <definedName name="dpk">#REF!</definedName>
    <definedName name="drilb2100" localSheetId="6">#REF!</definedName>
    <definedName name="drilb2100" localSheetId="0">#REF!</definedName>
    <definedName name="drilb2100">#REF!</definedName>
    <definedName name="drilb2120" localSheetId="6">#REF!</definedName>
    <definedName name="drilb2120" localSheetId="0">#REF!</definedName>
    <definedName name="drilb2120">#REF!</definedName>
    <definedName name="drilb250" localSheetId="6">#REF!</definedName>
    <definedName name="drilb250" localSheetId="0">#REF!</definedName>
    <definedName name="drilb250">#REF!</definedName>
    <definedName name="drilb260" localSheetId="6">#REF!</definedName>
    <definedName name="drilb260" localSheetId="0">#REF!</definedName>
    <definedName name="drilb260">#REF!</definedName>
    <definedName name="drilb280" localSheetId="6">#REF!</definedName>
    <definedName name="drilb280" localSheetId="0">#REF!</definedName>
    <definedName name="drilb280">#REF!</definedName>
    <definedName name="drildl3a100" localSheetId="6">#REF!</definedName>
    <definedName name="drildl3a100" localSheetId="0">#REF!</definedName>
    <definedName name="drildl3a100">#REF!</definedName>
    <definedName name="drildl3a120" localSheetId="6">#REF!</definedName>
    <definedName name="drildl3a120" localSheetId="0">#REF!</definedName>
    <definedName name="drildl3a120">#REF!</definedName>
    <definedName name="drildl3a50" localSheetId="6">#REF!</definedName>
    <definedName name="drildl3a50" localSheetId="0">#REF!</definedName>
    <definedName name="drildl3a50">#REF!</definedName>
    <definedName name="drildl3a60" localSheetId="6">#REF!</definedName>
    <definedName name="drildl3a60" localSheetId="0">#REF!</definedName>
    <definedName name="drildl3a60">#REF!</definedName>
    <definedName name="drildl3a80" localSheetId="6">#REF!</definedName>
    <definedName name="drildl3a80" localSheetId="0">#REF!</definedName>
    <definedName name="drildl3a80">#REF!</definedName>
    <definedName name="drill1100" localSheetId="6">#REF!</definedName>
    <definedName name="drill1100" localSheetId="0">#REF!</definedName>
    <definedName name="drill1100">#REF!</definedName>
    <definedName name="drill1120" localSheetId="6">#REF!</definedName>
    <definedName name="drill1120" localSheetId="0">#REF!</definedName>
    <definedName name="drill1120">#REF!</definedName>
    <definedName name="drill150" localSheetId="6">#REF!</definedName>
    <definedName name="drill150" localSheetId="0">#REF!</definedName>
    <definedName name="drill150">#REF!</definedName>
    <definedName name="drill160" localSheetId="6">#REF!</definedName>
    <definedName name="drill160" localSheetId="0">#REF!</definedName>
    <definedName name="drill160">#REF!</definedName>
    <definedName name="drill180" localSheetId="6">#REF!</definedName>
    <definedName name="drill180" localSheetId="0">#REF!</definedName>
    <definedName name="drill180">#REF!</definedName>
    <definedName name="drill3100" localSheetId="6">#REF!</definedName>
    <definedName name="drill3100" localSheetId="0">#REF!</definedName>
    <definedName name="drill3100">#REF!</definedName>
    <definedName name="drill3120" localSheetId="6">#REF!</definedName>
    <definedName name="drill3120" localSheetId="0">#REF!</definedName>
    <definedName name="drill3120">#REF!</definedName>
    <definedName name="drill350" localSheetId="6">#REF!</definedName>
    <definedName name="drill350" localSheetId="0">#REF!</definedName>
    <definedName name="drill350">#REF!</definedName>
    <definedName name="drill360" localSheetId="6">#REF!</definedName>
    <definedName name="drill360" localSheetId="0">#REF!</definedName>
    <definedName name="drill360">#REF!</definedName>
    <definedName name="drill380" localSheetId="6">#REF!</definedName>
    <definedName name="drill380" localSheetId="0">#REF!</definedName>
    <definedName name="drill380">#REF!</definedName>
    <definedName name="drill5100" localSheetId="6">#REF!</definedName>
    <definedName name="drill5100" localSheetId="0">#REF!</definedName>
    <definedName name="drill5100">#REF!</definedName>
    <definedName name="drill5120" localSheetId="6">#REF!</definedName>
    <definedName name="drill5120" localSheetId="0">#REF!</definedName>
    <definedName name="drill5120">#REF!</definedName>
    <definedName name="drill550" localSheetId="6">#REF!</definedName>
    <definedName name="drill550" localSheetId="0">#REF!</definedName>
    <definedName name="drill550">#REF!</definedName>
    <definedName name="drill560" localSheetId="6">#REF!</definedName>
    <definedName name="drill560" localSheetId="0">#REF!</definedName>
    <definedName name="drill560">#REF!</definedName>
    <definedName name="drill580" localSheetId="6">#REF!</definedName>
    <definedName name="drill580" localSheetId="0">#REF!</definedName>
    <definedName name="drill580">#REF!</definedName>
    <definedName name="drill5a100" localSheetId="6">#REF!</definedName>
    <definedName name="drill5a100" localSheetId="0">#REF!</definedName>
    <definedName name="drill5a100">#REF!</definedName>
    <definedName name="drill5a120" localSheetId="6">#REF!</definedName>
    <definedName name="drill5a120" localSheetId="0">#REF!</definedName>
    <definedName name="drill5a120">#REF!</definedName>
    <definedName name="drill5a50" localSheetId="6">#REF!</definedName>
    <definedName name="drill5a50" localSheetId="0">#REF!</definedName>
    <definedName name="drill5a50">#REF!</definedName>
    <definedName name="drill5a60" localSheetId="6">#REF!</definedName>
    <definedName name="drill5a60" localSheetId="0">#REF!</definedName>
    <definedName name="drill5a60">#REF!</definedName>
    <definedName name="drill5a80" localSheetId="6">#REF!</definedName>
    <definedName name="drill5a80" localSheetId="0">#REF!</definedName>
    <definedName name="drill5a80">#REF!</definedName>
    <definedName name="drill6a100" localSheetId="6">#REF!</definedName>
    <definedName name="drill6a100" localSheetId="0">#REF!</definedName>
    <definedName name="drill6a100">#REF!</definedName>
    <definedName name="drill6a120" localSheetId="6">#REF!</definedName>
    <definedName name="drill6a120" localSheetId="0">#REF!</definedName>
    <definedName name="drill6a120">#REF!</definedName>
    <definedName name="drill6a50" localSheetId="6">#REF!</definedName>
    <definedName name="drill6a50" localSheetId="0">#REF!</definedName>
    <definedName name="drill6a50">#REF!</definedName>
    <definedName name="drill6a60" localSheetId="6">#REF!</definedName>
    <definedName name="drill6a60" localSheetId="0">#REF!</definedName>
    <definedName name="drill6a60">#REF!</definedName>
    <definedName name="drill6a80" localSheetId="6">#REF!</definedName>
    <definedName name="drill6a80" localSheetId="0">#REF!</definedName>
    <definedName name="drill6a80">#REF!</definedName>
    <definedName name="drillug100" localSheetId="6">#REF!</definedName>
    <definedName name="drillug100" localSheetId="0">#REF!</definedName>
    <definedName name="drillug100">#REF!</definedName>
    <definedName name="drillug120" localSheetId="6">#REF!</definedName>
    <definedName name="drillug120" localSheetId="0">#REF!</definedName>
    <definedName name="drillug120">#REF!</definedName>
    <definedName name="drillug50" localSheetId="6">#REF!</definedName>
    <definedName name="drillug50" localSheetId="0">#REF!</definedName>
    <definedName name="drillug50">#REF!</definedName>
    <definedName name="drillug60" localSheetId="6">#REF!</definedName>
    <definedName name="drillug60" localSheetId="0">#REF!</definedName>
    <definedName name="drillug60">#REF!</definedName>
    <definedName name="drillug80" localSheetId="6">#REF!</definedName>
    <definedName name="drillug80" localSheetId="0">#REF!</definedName>
    <definedName name="drillug80">#REF!</definedName>
    <definedName name="ds1pnc" localSheetId="6">#REF!</definedName>
    <definedName name="ds1pnc" localSheetId="0">#REF!</definedName>
    <definedName name="ds1pnc">#REF!</definedName>
    <definedName name="ds1pvl" localSheetId="6">#REF!</definedName>
    <definedName name="ds1pvl" localSheetId="0">#REF!</definedName>
    <definedName name="ds1pvl">#REF!</definedName>
    <definedName name="ds3pnc" localSheetId="6">#REF!</definedName>
    <definedName name="ds3pnc" localSheetId="0">#REF!</definedName>
    <definedName name="ds3pnc">#REF!</definedName>
    <definedName name="ds3pvl" localSheetId="6">#REF!</definedName>
    <definedName name="ds3pvl" localSheetId="0">#REF!</definedName>
    <definedName name="ds3pvl">#REF!</definedName>
    <definedName name="dsct3pnc" localSheetId="6">'[9]#REF'!#REF!</definedName>
    <definedName name="dsct3pnc" localSheetId="0">'[9]#REF'!#REF!</definedName>
    <definedName name="dsct3pnc">'[9]#REF'!#REF!</definedName>
    <definedName name="dsct3pvl" localSheetId="6">'[9]#REF'!#REF!</definedName>
    <definedName name="dsct3pvl" localSheetId="0">'[9]#REF'!#REF!</definedName>
    <definedName name="dsct3pvl">'[9]#REF'!#REF!</definedName>
    <definedName name="dsilb2100" localSheetId="6">#REF!</definedName>
    <definedName name="dsilb2100" localSheetId="0">#REF!</definedName>
    <definedName name="dsilb2100">#REF!</definedName>
    <definedName name="dsilb2120" localSheetId="6">#REF!</definedName>
    <definedName name="dsilb2120" localSheetId="0">#REF!</definedName>
    <definedName name="dsilb2120">#REF!</definedName>
    <definedName name="dsilb250" localSheetId="6">#REF!</definedName>
    <definedName name="dsilb250" localSheetId="0">#REF!</definedName>
    <definedName name="dsilb250">#REF!</definedName>
    <definedName name="dsilb260" localSheetId="6">#REF!</definedName>
    <definedName name="dsilb260" localSheetId="0">#REF!</definedName>
    <definedName name="dsilb260">#REF!</definedName>
    <definedName name="dsilb280" localSheetId="6">#REF!</definedName>
    <definedName name="dsilb280" localSheetId="0">#REF!</definedName>
    <definedName name="dsilb280">#REF!</definedName>
    <definedName name="dsildb2100" localSheetId="6">#REF!</definedName>
    <definedName name="dsildb2100" localSheetId="0">#REF!</definedName>
    <definedName name="dsildb2100">#REF!</definedName>
    <definedName name="dsildb2120" localSheetId="6">#REF!</definedName>
    <definedName name="dsildb2120" localSheetId="0">#REF!</definedName>
    <definedName name="dsildb2120">#REF!</definedName>
    <definedName name="dsildb250" localSheetId="6">#REF!</definedName>
    <definedName name="dsildb250" localSheetId="0">#REF!</definedName>
    <definedName name="dsildb250">#REF!</definedName>
    <definedName name="dsildb260" localSheetId="6">#REF!</definedName>
    <definedName name="dsildb260" localSheetId="0">#REF!</definedName>
    <definedName name="dsildb260">#REF!</definedName>
    <definedName name="dsildb280" localSheetId="6">#REF!</definedName>
    <definedName name="dsildb280" localSheetId="0">#REF!</definedName>
    <definedName name="dsildb280">#REF!</definedName>
    <definedName name="dsildl1100" localSheetId="6">#REF!</definedName>
    <definedName name="dsildl1100" localSheetId="0">#REF!</definedName>
    <definedName name="dsildl1100">#REF!</definedName>
    <definedName name="dsildl1120" localSheetId="6">#REF!</definedName>
    <definedName name="dsildl1120" localSheetId="0">#REF!</definedName>
    <definedName name="dsildl1120">#REF!</definedName>
    <definedName name="dsildl150" localSheetId="6">#REF!</definedName>
    <definedName name="dsildl150" localSheetId="0">#REF!</definedName>
    <definedName name="dsildl150">#REF!</definedName>
    <definedName name="dsildl160" localSheetId="6">#REF!</definedName>
    <definedName name="dsildl160" localSheetId="0">#REF!</definedName>
    <definedName name="dsildl160">#REF!</definedName>
    <definedName name="dsildl180" localSheetId="6">#REF!</definedName>
    <definedName name="dsildl180" localSheetId="0">#REF!</definedName>
    <definedName name="dsildl180">#REF!</definedName>
    <definedName name="dsildl3100" localSheetId="6">#REF!</definedName>
    <definedName name="dsildl3100" localSheetId="0">#REF!</definedName>
    <definedName name="dsildl3100">#REF!</definedName>
    <definedName name="dsildl3120" localSheetId="6">#REF!</definedName>
    <definedName name="dsildl3120" localSheetId="0">#REF!</definedName>
    <definedName name="dsildl3120">#REF!</definedName>
    <definedName name="dsildl350" localSheetId="6">#REF!</definedName>
    <definedName name="dsildl350" localSheetId="0">#REF!</definedName>
    <definedName name="dsildl350">#REF!</definedName>
    <definedName name="dsildl360" localSheetId="6">#REF!</definedName>
    <definedName name="dsildl360" localSheetId="0">#REF!</definedName>
    <definedName name="dsildl360">#REF!</definedName>
    <definedName name="dsildl380" localSheetId="6">#REF!</definedName>
    <definedName name="dsildl380" localSheetId="0">#REF!</definedName>
    <definedName name="dsildl380">#REF!</definedName>
    <definedName name="dsildl3a100" localSheetId="6">#REF!</definedName>
    <definedName name="dsildl3a100" localSheetId="0">#REF!</definedName>
    <definedName name="dsildl3a100">#REF!</definedName>
    <definedName name="dsildl3a120" localSheetId="6">#REF!</definedName>
    <definedName name="dsildl3a120" localSheetId="0">#REF!</definedName>
    <definedName name="dsildl3a120">#REF!</definedName>
    <definedName name="dsildl3a50" localSheetId="6">#REF!</definedName>
    <definedName name="dsildl3a50" localSheetId="0">#REF!</definedName>
    <definedName name="dsildl3a50">#REF!</definedName>
    <definedName name="dsildl3a60" localSheetId="6">#REF!</definedName>
    <definedName name="dsildl3a60" localSheetId="0">#REF!</definedName>
    <definedName name="dsildl3a60">#REF!</definedName>
    <definedName name="dsildl3a80" localSheetId="6">#REF!</definedName>
    <definedName name="dsildl3a80" localSheetId="0">#REF!</definedName>
    <definedName name="dsildl3a80">#REF!</definedName>
    <definedName name="dsildl5100" localSheetId="6">#REF!</definedName>
    <definedName name="dsildl5100" localSheetId="0">#REF!</definedName>
    <definedName name="dsildl5100">#REF!</definedName>
    <definedName name="dsildl5120" localSheetId="6">#REF!</definedName>
    <definedName name="dsildl5120" localSheetId="0">#REF!</definedName>
    <definedName name="dsildl5120">#REF!</definedName>
    <definedName name="dsildl550" localSheetId="6">#REF!</definedName>
    <definedName name="dsildl550" localSheetId="0">#REF!</definedName>
    <definedName name="dsildl550">#REF!</definedName>
    <definedName name="dsildl560" localSheetId="6">#REF!</definedName>
    <definedName name="dsildl560" localSheetId="0">#REF!</definedName>
    <definedName name="dsildl560">#REF!</definedName>
    <definedName name="dsildl580" localSheetId="6">#REF!</definedName>
    <definedName name="dsildl580" localSheetId="0">#REF!</definedName>
    <definedName name="dsildl580">#REF!</definedName>
    <definedName name="dsildl5a100" localSheetId="6">#REF!</definedName>
    <definedName name="dsildl5a100" localSheetId="0">#REF!</definedName>
    <definedName name="dsildl5a100">#REF!</definedName>
    <definedName name="dsildl5a120" localSheetId="6">#REF!</definedName>
    <definedName name="dsildl5a120" localSheetId="0">#REF!</definedName>
    <definedName name="dsildl5a120">#REF!</definedName>
    <definedName name="dsildl5a50" localSheetId="6">#REF!</definedName>
    <definedName name="dsildl5a50" localSheetId="0">#REF!</definedName>
    <definedName name="dsildl5a50">#REF!</definedName>
    <definedName name="dsildl5a60" localSheetId="6">#REF!</definedName>
    <definedName name="dsildl5a60" localSheetId="0">#REF!</definedName>
    <definedName name="dsildl5a60">#REF!</definedName>
    <definedName name="dsildl5a80" localSheetId="6">#REF!</definedName>
    <definedName name="dsildl5a80" localSheetId="0">#REF!</definedName>
    <definedName name="dsildl5a80">#REF!</definedName>
    <definedName name="dsildl6a100" localSheetId="6">#REF!</definedName>
    <definedName name="dsildl6a100" localSheetId="0">#REF!</definedName>
    <definedName name="dsildl6a100">#REF!</definedName>
    <definedName name="dsildl6a120" localSheetId="6">#REF!</definedName>
    <definedName name="dsildl6a120" localSheetId="0">#REF!</definedName>
    <definedName name="dsildl6a120">#REF!</definedName>
    <definedName name="dsildl6a50" localSheetId="6">#REF!</definedName>
    <definedName name="dsildl6a50" localSheetId="0">#REF!</definedName>
    <definedName name="dsildl6a50">#REF!</definedName>
    <definedName name="dsildl6a60" localSheetId="6">#REF!</definedName>
    <definedName name="dsildl6a60" localSheetId="0">#REF!</definedName>
    <definedName name="dsildl6a60">#REF!</definedName>
    <definedName name="dsildl6a80" localSheetId="6">#REF!</definedName>
    <definedName name="dsildl6a80" localSheetId="0">#REF!</definedName>
    <definedName name="dsildl6a80">#REF!</definedName>
    <definedName name="dsildlug100" localSheetId="6">#REF!</definedName>
    <definedName name="dsildlug100" localSheetId="0">#REF!</definedName>
    <definedName name="dsildlug100">#REF!</definedName>
    <definedName name="dsildlug120" localSheetId="6">#REF!</definedName>
    <definedName name="dsildlug120" localSheetId="0">#REF!</definedName>
    <definedName name="dsildlug120">#REF!</definedName>
    <definedName name="dsildlug50" localSheetId="6">#REF!</definedName>
    <definedName name="dsildlug50" localSheetId="0">#REF!</definedName>
    <definedName name="dsildlug50">#REF!</definedName>
    <definedName name="dsildlug60" localSheetId="6">#REF!</definedName>
    <definedName name="dsildlug60" localSheetId="0">#REF!</definedName>
    <definedName name="dsildlug60">#REF!</definedName>
    <definedName name="dsildlug80" localSheetId="6">#REF!</definedName>
    <definedName name="dsildlug80" localSheetId="0">#REF!</definedName>
    <definedName name="dsildlug80">#REF!</definedName>
    <definedName name="dsill1100" localSheetId="6">#REF!</definedName>
    <definedName name="dsill1100" localSheetId="0">#REF!</definedName>
    <definedName name="dsill1100">#REF!</definedName>
    <definedName name="dsill1120" localSheetId="6">#REF!</definedName>
    <definedName name="dsill1120" localSheetId="0">#REF!</definedName>
    <definedName name="dsill1120">#REF!</definedName>
    <definedName name="dsill150" localSheetId="6">#REF!</definedName>
    <definedName name="dsill150" localSheetId="0">#REF!</definedName>
    <definedName name="dsill150">#REF!</definedName>
    <definedName name="dsill160" localSheetId="6">#REF!</definedName>
    <definedName name="dsill160" localSheetId="0">#REF!</definedName>
    <definedName name="dsill160">#REF!</definedName>
    <definedName name="dsill180" localSheetId="6">#REF!</definedName>
    <definedName name="dsill180" localSheetId="0">#REF!</definedName>
    <definedName name="dsill180">#REF!</definedName>
    <definedName name="dsill3100" localSheetId="6">#REF!</definedName>
    <definedName name="dsill3100" localSheetId="0">#REF!</definedName>
    <definedName name="dsill3100">#REF!</definedName>
    <definedName name="dsill3120" localSheetId="6">#REF!</definedName>
    <definedName name="dsill3120" localSheetId="0">#REF!</definedName>
    <definedName name="dsill3120">#REF!</definedName>
    <definedName name="dsill350" localSheetId="6">#REF!</definedName>
    <definedName name="dsill350" localSheetId="0">#REF!</definedName>
    <definedName name="dsill350">#REF!</definedName>
    <definedName name="dsill360" localSheetId="6">#REF!</definedName>
    <definedName name="dsill360" localSheetId="0">#REF!</definedName>
    <definedName name="dsill360">#REF!</definedName>
    <definedName name="dsill380" localSheetId="6">#REF!</definedName>
    <definedName name="dsill380" localSheetId="0">#REF!</definedName>
    <definedName name="dsill380">#REF!</definedName>
    <definedName name="dsill3a100" localSheetId="6">#REF!</definedName>
    <definedName name="dsill3a100" localSheetId="0">#REF!</definedName>
    <definedName name="dsill3a100">#REF!</definedName>
    <definedName name="dsill3a120" localSheetId="6">#REF!</definedName>
    <definedName name="dsill3a120" localSheetId="0">#REF!</definedName>
    <definedName name="dsill3a120">#REF!</definedName>
    <definedName name="dsill3a50" localSheetId="6">#REF!</definedName>
    <definedName name="dsill3a50" localSheetId="0">#REF!</definedName>
    <definedName name="dsill3a50">#REF!</definedName>
    <definedName name="dsill3a60" localSheetId="6">#REF!</definedName>
    <definedName name="dsill3a60" localSheetId="0">#REF!</definedName>
    <definedName name="dsill3a60">#REF!</definedName>
    <definedName name="dsill3a80" localSheetId="6">#REF!</definedName>
    <definedName name="dsill3a80" localSheetId="0">#REF!</definedName>
    <definedName name="dsill3a80">#REF!</definedName>
    <definedName name="dsill5100" localSheetId="6">#REF!</definedName>
    <definedName name="dsill5100" localSheetId="0">#REF!</definedName>
    <definedName name="dsill5100">#REF!</definedName>
    <definedName name="dsill5120" localSheetId="6">#REF!</definedName>
    <definedName name="dsill5120" localSheetId="0">#REF!</definedName>
    <definedName name="dsill5120">#REF!</definedName>
    <definedName name="dsill550" localSheetId="6">#REF!</definedName>
    <definedName name="dsill550" localSheetId="0">#REF!</definedName>
    <definedName name="dsill550">#REF!</definedName>
    <definedName name="dsill560" localSheetId="6">#REF!</definedName>
    <definedName name="dsill560" localSheetId="0">#REF!</definedName>
    <definedName name="dsill560">#REF!</definedName>
    <definedName name="dsill580" localSheetId="6">#REF!</definedName>
    <definedName name="dsill580" localSheetId="0">#REF!</definedName>
    <definedName name="dsill580">#REF!</definedName>
    <definedName name="dsill5a100" localSheetId="6">#REF!</definedName>
    <definedName name="dsill5a100" localSheetId="0">#REF!</definedName>
    <definedName name="dsill5a100">#REF!</definedName>
    <definedName name="dsill5a120" localSheetId="6">#REF!</definedName>
    <definedName name="dsill5a120" localSheetId="0">#REF!</definedName>
    <definedName name="dsill5a120">#REF!</definedName>
    <definedName name="dsill5a50" localSheetId="6">#REF!</definedName>
    <definedName name="dsill5a50" localSheetId="0">#REF!</definedName>
    <definedName name="dsill5a50">#REF!</definedName>
    <definedName name="dsill5a60" localSheetId="6">#REF!</definedName>
    <definedName name="dsill5a60" localSheetId="0">#REF!</definedName>
    <definedName name="dsill5a60">#REF!</definedName>
    <definedName name="dsill5a80" localSheetId="6">#REF!</definedName>
    <definedName name="dsill5a80" localSheetId="0">#REF!</definedName>
    <definedName name="dsill5a80">#REF!</definedName>
    <definedName name="dsill6a100" localSheetId="6">#REF!</definedName>
    <definedName name="dsill6a100" localSheetId="0">#REF!</definedName>
    <definedName name="dsill6a100">#REF!</definedName>
    <definedName name="dsill6a120" localSheetId="6">#REF!</definedName>
    <definedName name="dsill6a120" localSheetId="0">#REF!</definedName>
    <definedName name="dsill6a120">#REF!</definedName>
    <definedName name="dsill6a50" localSheetId="6">#REF!</definedName>
    <definedName name="dsill6a50" localSheetId="0">#REF!</definedName>
    <definedName name="dsill6a50">#REF!</definedName>
    <definedName name="dsill6a60" localSheetId="6">#REF!</definedName>
    <definedName name="dsill6a60" localSheetId="0">#REF!</definedName>
    <definedName name="dsill6a60">#REF!</definedName>
    <definedName name="dsill6a80" localSheetId="6">#REF!</definedName>
    <definedName name="dsill6a80" localSheetId="0">#REF!</definedName>
    <definedName name="dsill6a80">#REF!</definedName>
    <definedName name="dsillug100" localSheetId="6">#REF!</definedName>
    <definedName name="dsillug100" localSheetId="0">#REF!</definedName>
    <definedName name="dsillug100">#REF!</definedName>
    <definedName name="dsillug120" localSheetId="6">#REF!</definedName>
    <definedName name="dsillug120" localSheetId="0">#REF!</definedName>
    <definedName name="dsillug120">#REF!</definedName>
    <definedName name="dsillug50" localSheetId="6">#REF!</definedName>
    <definedName name="dsillug50" localSheetId="0">#REF!</definedName>
    <definedName name="dsillug50">#REF!</definedName>
    <definedName name="dsillug60" localSheetId="6">#REF!</definedName>
    <definedName name="dsillug60" localSheetId="0">#REF!</definedName>
    <definedName name="dsillug60">#REF!</definedName>
    <definedName name="dsillug80" localSheetId="6">#REF!</definedName>
    <definedName name="dsillug80" localSheetId="0">#REF!</definedName>
    <definedName name="dsillug80">#REF!</definedName>
    <definedName name="dstib2100" localSheetId="6">#REF!</definedName>
    <definedName name="dstib2100" localSheetId="0">#REF!</definedName>
    <definedName name="dstib2100">#REF!</definedName>
    <definedName name="dstib2120" localSheetId="6">#REF!</definedName>
    <definedName name="dstib2120" localSheetId="0">#REF!</definedName>
    <definedName name="dstib2120">#REF!</definedName>
    <definedName name="dstib250" localSheetId="6">#REF!</definedName>
    <definedName name="dstib250" localSheetId="0">#REF!</definedName>
    <definedName name="dstib250">#REF!</definedName>
    <definedName name="dstib260" localSheetId="6">#REF!</definedName>
    <definedName name="dstib260" localSheetId="0">#REF!</definedName>
    <definedName name="dstib260">#REF!</definedName>
    <definedName name="dstib280" localSheetId="6">#REF!</definedName>
    <definedName name="dstib280" localSheetId="0">#REF!</definedName>
    <definedName name="dstib280">#REF!</definedName>
    <definedName name="du">#REF!</definedName>
    <definedName name="dua">#REF!</definedName>
    <definedName name="DUMP_TRUCK">#REF!</definedName>
    <definedName name="DUMPTRUCK1">[23]Peralatan!$A$414:$J$472</definedName>
    <definedName name="DUMPTRUCK2">[23]Peralatan!$A$473:$J$531</definedName>
    <definedName name="duong1" localSheetId="6">[9]DONGIA!#REF!</definedName>
    <definedName name="duong1" localSheetId="0">[9]DONGIA!#REF!</definedName>
    <definedName name="duong1">[9]DONGIA!#REF!</definedName>
    <definedName name="duong2" localSheetId="6">[9]DONGIA!#REF!</definedName>
    <definedName name="duong2" localSheetId="0">[9]DONGIA!#REF!</definedName>
    <definedName name="duong2">[9]DONGIA!#REF!</definedName>
    <definedName name="duong3" localSheetId="6">[9]DONGIA!#REF!</definedName>
    <definedName name="duong3">[9]DONGIA!#REF!</definedName>
    <definedName name="duong4" localSheetId="6">[9]DONGIA!#REF!</definedName>
    <definedName name="duong4">[9]DONGIA!#REF!</definedName>
    <definedName name="duong5" localSheetId="6">[9]DONGIA!#REF!</definedName>
    <definedName name="duong5">[9]DONGIA!#REF!</definedName>
    <definedName name="E" localSheetId="6">#REF!</definedName>
    <definedName name="E" localSheetId="0">#REF!</definedName>
    <definedName name="E">#REF!</definedName>
    <definedName name="E_1" localSheetId="6">#REF!</definedName>
    <definedName name="E_1" localSheetId="0">#REF!</definedName>
    <definedName name="E_1">#REF!</definedName>
    <definedName name="EEE06REV">'[35]5-Peralatan'!$AW$13</definedName>
    <definedName name="EEE09REV1">'[35]5-Peralatan'!$AW$16</definedName>
    <definedName name="EEE17REV">'[35]5-Peralatan'!$AW$24</definedName>
    <definedName name="EEE17REV1">'[35]5-Peralatan'!$AW$24</definedName>
    <definedName name="EEX" localSheetId="6">#REF!</definedName>
    <definedName name="EEX" localSheetId="0">#REF!</definedName>
    <definedName name="EEX">#REF!</definedName>
    <definedName name="eff">'[36]meth hsl nego'!#REF!</definedName>
    <definedName name="EFX" localSheetId="6">#REF!</definedName>
    <definedName name="EFX" localSheetId="0">#REF!</definedName>
    <definedName name="EFX">#REF!</definedName>
    <definedName name="EGX" localSheetId="6">#REF!</definedName>
    <definedName name="EGX" localSheetId="0">#REF!</definedName>
    <definedName name="EGX">#REF!</definedName>
    <definedName name="EHX" localSheetId="6">#REF!</definedName>
    <definedName name="EHX" localSheetId="0">#REF!</definedName>
    <definedName name="EHX">#REF!</definedName>
    <definedName name="EJX" localSheetId="6">#REF!</definedName>
    <definedName name="EJX" localSheetId="0">#REF!</definedName>
    <definedName name="EJX">#REF!</definedName>
    <definedName name="EKX" localSheetId="6">#REF!</definedName>
    <definedName name="EKX" localSheetId="0">#REF!</definedName>
    <definedName name="EKX">#REF!</definedName>
    <definedName name="elek" localSheetId="6">#REF!</definedName>
    <definedName name="elek" localSheetId="0">#REF!</definedName>
    <definedName name="elek">#REF!</definedName>
    <definedName name="ELX" localSheetId="6">#REF!</definedName>
    <definedName name="ELX" localSheetId="0">#REF!</definedName>
    <definedName name="ELX">#REF!</definedName>
    <definedName name="eol" localSheetId="6">#REF!</definedName>
    <definedName name="eol" localSheetId="0">#REF!</definedName>
    <definedName name="eol">#REF!</definedName>
    <definedName name="EST">#REF!</definedName>
    <definedName name="ESTIMATE">#REF!</definedName>
    <definedName name="EXCAVATOR">[8]Peralatan!#REF!</definedName>
    <definedName name="EXTRA" localSheetId="6">#REF!</definedName>
    <definedName name="EXTRA" localSheetId="0">#REF!</definedName>
    <definedName name="EXTRA">#REF!</definedName>
    <definedName name="f" localSheetId="6">#REF!</definedName>
    <definedName name="f" localSheetId="0">[37]Hrg!$B$8:$F$9</definedName>
    <definedName name="f">#REF!</definedName>
    <definedName name="f92F56" localSheetId="6">[9]dtxl!#REF!</definedName>
    <definedName name="f92F56" localSheetId="0">[9]dtxl!#REF!</definedName>
    <definedName name="f92F56">[9]dtxl!#REF!</definedName>
    <definedName name="faab" localSheetId="6">#REF!</definedName>
    <definedName name="faab" localSheetId="0">#REF!</definedName>
    <definedName name="faab">#REF!</definedName>
    <definedName name="facm" localSheetId="6">#REF!</definedName>
    <definedName name="facm" localSheetId="0">#REF!</definedName>
    <definedName name="facm">#REF!</definedName>
    <definedName name="facp" localSheetId="6">#REF!</definedName>
    <definedName name="facp" localSheetId="0">#REF!</definedName>
    <definedName name="facp">#REF!</definedName>
    <definedName name="faeol" localSheetId="6">#REF!</definedName>
    <definedName name="faeol" localSheetId="0">#REF!</definedName>
    <definedName name="faeol">#REF!</definedName>
    <definedName name="fahd" localSheetId="6">#REF!</definedName>
    <definedName name="fahd" localSheetId="0">#REF!</definedName>
    <definedName name="fahd">#REF!</definedName>
    <definedName name="fahdt" localSheetId="6">#REF!</definedName>
    <definedName name="fahdt" localSheetId="0">#REF!</definedName>
    <definedName name="fahdt">#REF!</definedName>
    <definedName name="fahs" localSheetId="6">#REF!</definedName>
    <definedName name="fahs" localSheetId="0">#REF!</definedName>
    <definedName name="fahs">#REF!</definedName>
    <definedName name="fail" localSheetId="6">#REF!</definedName>
    <definedName name="fail" localSheetId="0">#REF!</definedName>
    <definedName name="fail">#REF!</definedName>
    <definedName name="faitc" localSheetId="6">#REF!</definedName>
    <definedName name="faitc" localSheetId="0">#REF!</definedName>
    <definedName name="faitc">#REF!</definedName>
    <definedName name="faki" localSheetId="6">#REF!</definedName>
    <definedName name="faki" localSheetId="0">#REF!</definedName>
    <definedName name="faki">#REF!</definedName>
    <definedName name="faktd" localSheetId="6">#REF!</definedName>
    <definedName name="faktd" localSheetId="0">#REF!</definedName>
    <definedName name="faktd">#REF!</definedName>
    <definedName name="fam" localSheetId="6">#REF!</definedName>
    <definedName name="fam" localSheetId="0">#REF!</definedName>
    <definedName name="fam">#REF!</definedName>
    <definedName name="famcp" localSheetId="6">#REF!</definedName>
    <definedName name="famcp" localSheetId="0">#REF!</definedName>
    <definedName name="famcp">#REF!</definedName>
    <definedName name="faoi" localSheetId="6">#REF!</definedName>
    <definedName name="faoi" localSheetId="0">#REF!</definedName>
    <definedName name="faoi">#REF!</definedName>
    <definedName name="far" localSheetId="6">#REF!</definedName>
    <definedName name="far" localSheetId="0">#REF!</definedName>
    <definedName name="far">#REF!</definedName>
    <definedName name="fasd" localSheetId="6">#REF!</definedName>
    <definedName name="fasd" localSheetId="0">#REF!</definedName>
    <definedName name="fasd">#REF!</definedName>
    <definedName name="fasdt" localSheetId="6">#REF!</definedName>
    <definedName name="fasdt" localSheetId="0">#REF!</definedName>
    <definedName name="fasdt">#REF!</definedName>
    <definedName name="fat" localSheetId="6">#REF!</definedName>
    <definedName name="fat" localSheetId="0">#REF!</definedName>
    <definedName name="fat">#REF!</definedName>
    <definedName name="feco25" localSheetId="6">#REF!</definedName>
    <definedName name="feco25" localSheetId="0">#REF!</definedName>
    <definedName name="feco25">#REF!</definedName>
    <definedName name="fedc2" localSheetId="6">#REF!</definedName>
    <definedName name="fedc2" localSheetId="0">#REF!</definedName>
    <definedName name="fedc2">#REF!</definedName>
    <definedName name="fedc35" localSheetId="6">#REF!</definedName>
    <definedName name="fedc35" localSheetId="0">#REF!</definedName>
    <definedName name="fedc35">#REF!</definedName>
    <definedName name="FEX" localSheetId="6">#REF!</definedName>
    <definedName name="FEX" localSheetId="0">#REF!</definedName>
    <definedName name="FEX">#REF!</definedName>
    <definedName name="fffff" localSheetId="6">#REF!</definedName>
    <definedName name="fffff" localSheetId="0">#REF!</definedName>
    <definedName name="fffff">#REF!</definedName>
    <definedName name="FFX" localSheetId="6">#REF!</definedName>
    <definedName name="FFX" localSheetId="0">#REF!</definedName>
    <definedName name="FFX">#REF!</definedName>
    <definedName name="fg" localSheetId="0">#REF!</definedName>
    <definedName name="FGX" localSheetId="6">#REF!</definedName>
    <definedName name="FGX" localSheetId="0">#REF!</definedName>
    <definedName name="FGX">#REF!</definedName>
    <definedName name="FHX" localSheetId="6">#REF!</definedName>
    <definedName name="FHX" localSheetId="0">#REF!</definedName>
    <definedName name="FHX">#REF!</definedName>
    <definedName name="FINISHER">[8]Peralatan!#REF!</definedName>
    <definedName name="FIRST_FLOOR" localSheetId="6">#REF!</definedName>
    <definedName name="FIRST_FLOOR" localSheetId="0">#REF!</definedName>
    <definedName name="FIRST_FLOOR">#REF!</definedName>
    <definedName name="FJX" localSheetId="6">#REF!</definedName>
    <definedName name="FJX" localSheetId="0">#REF!</definedName>
    <definedName name="FJX">#REF!</definedName>
    <definedName name="fkx" localSheetId="6">#REF!</definedName>
    <definedName name="fkx" localSheetId="0">#REF!</definedName>
    <definedName name="fkx">#REF!</definedName>
    <definedName name="FLAT_BED">#REF!</definedName>
    <definedName name="FLATBEDTRUCK">[8]Peralatan!#REF!</definedName>
    <definedName name="flmh400" localSheetId="6">#REF!</definedName>
    <definedName name="flmh400" localSheetId="0">#REF!</definedName>
    <definedName name="flmh400">#REF!</definedName>
    <definedName name="flx" localSheetId="6">#REF!</definedName>
    <definedName name="flx" localSheetId="0">#REF!</definedName>
    <definedName name="flx">#REF!</definedName>
    <definedName name="FOOT">#REF!</definedName>
    <definedName name="FOOTER">#REF!</definedName>
    <definedName name="FORM101">'[23]NP-10'!$L$1:$V$61</definedName>
    <definedName name="FORM1021">'[23]NP-10'!$L$123:$V$183</definedName>
    <definedName name="FORM1022">'[23]NP-10'!$L$245:$V$305</definedName>
    <definedName name="FORM1031">'[23]NP-10'!$L$367:$V$427</definedName>
    <definedName name="FORM1032">'[23]NP-10'!$L$489:$V$549</definedName>
    <definedName name="FORM1041">'[23]NP-10'!$L$611:$V$671</definedName>
    <definedName name="FORM1042">'[23]NP-10'!$L$731:$V$791</definedName>
    <definedName name="FORM21">'[8]Daf. Lampiran'!#REF!</definedName>
    <definedName name="FORM22E" localSheetId="0">'[7]G Sal'!#REF!</definedName>
    <definedName name="FORM22E">'[8]Daf. Lampiran'!#REF!</definedName>
    <definedName name="FORM22L" localSheetId="0">'[7]G Sal'!#REF!</definedName>
    <definedName name="FORM22L">'[8]Daf. Lampiran'!#REF!</definedName>
    <definedName name="FORM231" localSheetId="0">'[7]G Sal'!#REF!</definedName>
    <definedName name="FORM231">'[8]Daf. Lampiran'!#REF!</definedName>
    <definedName name="FORM232" localSheetId="0">'[7]G Sal'!#REF!</definedName>
    <definedName name="FORM232">'[8]Daf. Lampiran'!#REF!</definedName>
    <definedName name="FORM233" localSheetId="0">'[7]G Sal'!#REF!</definedName>
    <definedName name="FORM233">'[8]Daf. Lampiran'!#REF!</definedName>
    <definedName name="FORM234L">'[38]NP-2'!#REF!</definedName>
    <definedName name="FORM241" localSheetId="0">'[7]G Sal'!#REF!</definedName>
    <definedName name="FORM241">'[8]Daf. Lampiran'!#REF!</definedName>
    <definedName name="FORM242" localSheetId="0">'[7]G Sal'!#REF!</definedName>
    <definedName name="FORM242">'[8]Daf. Lampiran'!#REF!</definedName>
    <definedName name="FORM243" localSheetId="0">'[7]G Sal'!#REF!</definedName>
    <definedName name="FORM243">'[8]Daf. Lampiran'!#REF!</definedName>
    <definedName name="FORM311" localSheetId="0">#REF!</definedName>
    <definedName name="FORM311">'[39]Perawatan bahu diperkeras'!#REF!</definedName>
    <definedName name="FORM312" localSheetId="0">#REF!</definedName>
    <definedName name="FORM312">'[39]Perawatan bahu diperkeras'!#REF!</definedName>
    <definedName name="FORM313" localSheetId="0">#REF!</definedName>
    <definedName name="FORM314" localSheetId="0">#REF!</definedName>
    <definedName name="FORM314">'[39]Perawatan bahu diperkeras'!#REF!</definedName>
    <definedName name="FORM315" localSheetId="0">#REF!</definedName>
    <definedName name="FORM315">'[39]Perawatan bahu diperkeras'!#REF!</definedName>
    <definedName name="FORM316" localSheetId="0">#REF!</definedName>
    <definedName name="FORM316">'[39]Perawatan bahu diperkeras'!#REF!</definedName>
    <definedName name="FORM321" localSheetId="0">#REF!</definedName>
    <definedName name="FORM321">'[39]Perawatan bahu diperkeras'!#REF!</definedName>
    <definedName name="FORM322" localSheetId="0">#REF!</definedName>
    <definedName name="FORM322">#REF!</definedName>
    <definedName name="FORM323" localSheetId="0">#REF!</definedName>
    <definedName name="FORM323">#REF!</definedName>
    <definedName name="FORM323L" localSheetId="0">#REF!</definedName>
    <definedName name="FORM323L">#REF!</definedName>
    <definedName name="FORM33" localSheetId="0">#REF!</definedName>
    <definedName name="FORM33">'[39]Perawatan bahu diperkeras'!#REF!</definedName>
    <definedName name="FORM511">#REF!</definedName>
    <definedName name="FORM512">#REF!</definedName>
    <definedName name="FORM521">#REF!</definedName>
    <definedName name="FORM522">#REF!</definedName>
    <definedName name="FORM541">#REF!</definedName>
    <definedName name="FORM542">#REF!</definedName>
    <definedName name="FORM611">#REF!</definedName>
    <definedName name="FORM612">#REF!</definedName>
    <definedName name="FORM621" localSheetId="0">#REF!</definedName>
    <definedName name="FORM621">#REF!</definedName>
    <definedName name="FORM622">#REF!</definedName>
    <definedName name="FORM623">#REF!</definedName>
    <definedName name="FORM624">'[39]PC,TC,CAP'!#REF!</definedName>
    <definedName name="FORM631">#REF!</definedName>
    <definedName name="FORM632">#REF!</definedName>
    <definedName name="FORM633">#REF!</definedName>
    <definedName name="FORM634">#REF!</definedName>
    <definedName name="FORM635">#REF!</definedName>
    <definedName name="FORM635A">#REF!</definedName>
    <definedName name="FORM636">#REF!</definedName>
    <definedName name="FORM641L" localSheetId="0">#REF!</definedName>
    <definedName name="FORM641L">#REF!</definedName>
    <definedName name="FORM642" localSheetId="0">#REF!</definedName>
    <definedName name="FORM642">#REF!</definedName>
    <definedName name="FORM65">#REF!</definedName>
    <definedName name="FORM66">'[23]NP-6'!$L$1614:$V$1674</definedName>
    <definedName name="FORM66PERATA">#REF!</definedName>
    <definedName name="FORM66PERMUKAAN">#REF!</definedName>
    <definedName name="FORM7101" localSheetId="0">#REF!</definedName>
    <definedName name="FORM7101">[40]NP!#REF!</definedName>
    <definedName name="FORM7102" localSheetId="0">#REF!</definedName>
    <definedName name="FORM7102">[40]NP!#REF!</definedName>
    <definedName name="FORM7103" localSheetId="0">#REF!</definedName>
    <definedName name="FORM7103">[40]NP!#REF!</definedName>
    <definedName name="FORM712" localSheetId="0">#REF!</definedName>
    <definedName name="FORM712">[40]NP!#REF!</definedName>
    <definedName name="FORM713" localSheetId="0">#REF!</definedName>
    <definedName name="FORM713">[40]NP!#REF!</definedName>
    <definedName name="FORM714">#REF!</definedName>
    <definedName name="FORM715" localSheetId="0">#REF!</definedName>
    <definedName name="FORM715">[40]NP!#REF!</definedName>
    <definedName name="FORM716" localSheetId="0">#REF!</definedName>
    <definedName name="FORM716">[40]NP!#REF!</definedName>
    <definedName name="FORM717" localSheetId="0">#REF!</definedName>
    <definedName name="FORM717">[40]NP!#REF!</definedName>
    <definedName name="FORM718" localSheetId="0">#REF!</definedName>
    <definedName name="FORM718">[40]NP!#REF!</definedName>
    <definedName name="FORM73">'[23]NP-7'!$L$1079:$V$1139</definedName>
    <definedName name="FORM73PL" localSheetId="0">#REF!</definedName>
    <definedName name="FORM73PL">[41]Caison!#REF!</definedName>
    <definedName name="FORM73UL" localSheetId="0">#REF!</definedName>
    <definedName name="FORM73UL">[41]Caison!#REF!</definedName>
    <definedName name="FORM751" localSheetId="0">#REF!</definedName>
    <definedName name="FORM751">[40]NP!#REF!</definedName>
    <definedName name="FORM752" localSheetId="0">#REF!</definedName>
    <definedName name="FORM752">[40]NP!#REF!</definedName>
    <definedName name="FORM7611" localSheetId="0">#REF!</definedName>
    <definedName name="FORM7611">[40]NP!#REF!</definedName>
    <definedName name="FORM7612" localSheetId="0">#REF!</definedName>
    <definedName name="FORM7612">[41]Caison!#REF!</definedName>
    <definedName name="FORM7613" localSheetId="0">#REF!</definedName>
    <definedName name="FORM7613">[41]Caison!#REF!</definedName>
    <definedName name="FORM7614" localSheetId="0">#REF!</definedName>
    <definedName name="FORM7614">[40]NP!#REF!</definedName>
    <definedName name="FORM7615" localSheetId="0">#REF!</definedName>
    <definedName name="FORM7615">[41]Caison!#REF!</definedName>
    <definedName name="FORM7616" localSheetId="0">#REF!</definedName>
    <definedName name="FORM7616">[41]Caison!#REF!</definedName>
    <definedName name="FORM7617" localSheetId="0">#REF!</definedName>
    <definedName name="FORM7617">[40]NP!#REF!</definedName>
    <definedName name="FORM7618" localSheetId="0">#REF!</definedName>
    <definedName name="FORM7618">[40]NP!#REF!</definedName>
    <definedName name="FORM7619" localSheetId="0">#REF!</definedName>
    <definedName name="FORM7619">[40]NP!#REF!</definedName>
    <definedName name="FORM7620" localSheetId="0">#REF!</definedName>
    <definedName name="FORM7620">[40]NP!#REF!</definedName>
    <definedName name="FORM7621" localSheetId="0">#REF!</definedName>
    <definedName name="FORM7621">[40]NP!#REF!</definedName>
    <definedName name="FORM7625" localSheetId="0">#REF!</definedName>
    <definedName name="FORM7625">[40]NP!#REF!</definedName>
    <definedName name="FORM7626" localSheetId="0">#REF!</definedName>
    <definedName name="FORM7626">[40]NP!#REF!</definedName>
    <definedName name="FORM767" localSheetId="0">#REF!</definedName>
    <definedName name="FORM767">[40]NP!#REF!</definedName>
    <definedName name="FORM768" localSheetId="0">#REF!</definedName>
    <definedName name="FORM768">[40]NP!#REF!</definedName>
    <definedName name="FORM769" localSheetId="0">#REF!</definedName>
    <definedName name="FORM769">[40]NP!#REF!</definedName>
    <definedName name="FORM76X" localSheetId="0">#REF!</definedName>
    <definedName name="FORM76X">[40]NP!#REF!</definedName>
    <definedName name="FORM771" localSheetId="0">#REF!</definedName>
    <definedName name="FORM771">[40]NP!#REF!</definedName>
    <definedName name="FORM775" localSheetId="0">#REF!</definedName>
    <definedName name="FORM775">[40]NP!#REF!</definedName>
    <definedName name="FORM79" localSheetId="0">#REF!</definedName>
    <definedName name="FORM79">'[8]Daf. Lampiran'!#REF!</definedName>
    <definedName name="FORM79L" localSheetId="0">#REF!</definedName>
    <definedName name="FORM79L">[40]NP!#REF!</definedName>
    <definedName name="FORM811">#REF!</definedName>
    <definedName name="FORM812">#REF!</definedName>
    <definedName name="FORM813">#REF!</definedName>
    <definedName name="FORM814">#REF!</definedName>
    <definedName name="FORM815">#REF!</definedName>
    <definedName name="FORM817">#REF!</definedName>
    <definedName name="FORM818">#REF!</definedName>
    <definedName name="FORM819">#REF!</definedName>
    <definedName name="FORM82">#REF!</definedName>
    <definedName name="FORM821">'[38]8.4(7)'!#REF!</definedName>
    <definedName name="FORM83">'[23]NP-8'!$L$1494:$V$1554</definedName>
    <definedName name="FORM841">#REF!</definedName>
    <definedName name="FORM8410">#REF!</definedName>
    <definedName name="FORM842">#REF!</definedName>
    <definedName name="FORM843a">'[38]8.4(7)'!#REF!</definedName>
    <definedName name="FORM843b">'[38]8.4(7)'!#REF!</definedName>
    <definedName name="FORM844">#REF!</definedName>
    <definedName name="FORM845">#REF!</definedName>
    <definedName name="FORM846">#REF!</definedName>
    <definedName name="FORM846a">'[38]8.4(7)'!#REF!</definedName>
    <definedName name="FORM847">#REF!</definedName>
    <definedName name="FORM910">[42]NP!#REF!</definedName>
    <definedName name="FORM912">[42]NP!#REF!</definedName>
    <definedName name="FORM913">[42]NP!#REF!</definedName>
    <definedName name="FORM914">[42]NP!#REF!</definedName>
    <definedName name="FORM915">[42]NP!#REF!</definedName>
    <definedName name="FORM916">[42]NP!#REF!</definedName>
    <definedName name="FORM917">[42]NP!#REF!</definedName>
    <definedName name="FORM918">[42]NP!#REF!</definedName>
    <definedName name="FORM919">[42]NP!#REF!</definedName>
    <definedName name="FORM94">[42]NP!#REF!</definedName>
    <definedName name="FORM95">[42]NP!#REF!</definedName>
    <definedName name="FORM96">[42]NP!#REF!</definedName>
    <definedName name="FORM99">[42]NP!#REF!</definedName>
    <definedName name="FORMGEOTEKSTIL" localSheetId="0">#REF!</definedName>
    <definedName name="FORMGEOTEKSTIL">[40]NP!#REF!</definedName>
    <definedName name="FORMLatasirK" localSheetId="0">#REF!</definedName>
    <definedName name="FORMLatasirKL" localSheetId="0">#REF!</definedName>
    <definedName name="frc4x10" localSheetId="6">#REF!</definedName>
    <definedName name="frc4x10" localSheetId="0">#REF!</definedName>
    <definedName name="frc4x10">#REF!</definedName>
    <definedName name="frc4x1x400" localSheetId="6">#REF!</definedName>
    <definedName name="frc4x1x400" localSheetId="0">#REF!</definedName>
    <definedName name="frc4x1x400">#REF!</definedName>
    <definedName name="frc4x25" localSheetId="6">#REF!</definedName>
    <definedName name="frc4x25" localSheetId="0">#REF!</definedName>
    <definedName name="frc4x25">#REF!</definedName>
    <definedName name="frc4x300" localSheetId="6">#REF!</definedName>
    <definedName name="frc4x300" localSheetId="0">#REF!</definedName>
    <definedName name="frc4x300">#REF!</definedName>
    <definedName name="frc4x35" localSheetId="6">#REF!</definedName>
    <definedName name="frc4x35" localSheetId="0">#REF!</definedName>
    <definedName name="frc4x35">#REF!</definedName>
    <definedName name="frc4x95" localSheetId="6">#REF!</definedName>
    <definedName name="frc4x95" localSheetId="0">#REF!</definedName>
    <definedName name="frc4x95">#REF!</definedName>
    <definedName name="frc5x4" localSheetId="6">#REF!</definedName>
    <definedName name="frc5x4" localSheetId="0">#REF!</definedName>
    <definedName name="frc5x4">#REF!</definedName>
    <definedName name="frc5x6" localSheetId="6">#REF!</definedName>
    <definedName name="frc5x6" localSheetId="0">#REF!</definedName>
    <definedName name="frc5x6">#REF!</definedName>
    <definedName name="fs" localSheetId="6">#REF!</definedName>
    <definedName name="fs" localSheetId="0">#REF!</definedName>
    <definedName name="fs">#REF!</definedName>
    <definedName name="fsvd100" localSheetId="6">#REF!</definedName>
    <definedName name="fsvd100" localSheetId="0">#REF!</definedName>
    <definedName name="fsvd100">#REF!</definedName>
    <definedName name="fsvd150" localSheetId="6">#REF!</definedName>
    <definedName name="fsvd150" localSheetId="0">#REF!</definedName>
    <definedName name="fsvd150">#REF!</definedName>
    <definedName name="fsvd65" localSheetId="6">#REF!</definedName>
    <definedName name="fsvd65" localSheetId="0">#REF!</definedName>
    <definedName name="fsvd65">#REF!</definedName>
    <definedName name="FULVIMIXER">[8]Peralatan!#REF!</definedName>
    <definedName name="FURNITURE__FURNISHING" localSheetId="6">#REF!</definedName>
    <definedName name="FURNITURE__FURNISHING" localSheetId="0">#REF!</definedName>
    <definedName name="FURNITURE__FURNISHING">#REF!</definedName>
    <definedName name="g">[43]Hrg!$B$8:$F$10</definedName>
    <definedName name="GENSET">[8]Peralatan!#REF!</definedName>
    <definedName name="ghgfjhh">[44]Cover!$A$1</definedName>
    <definedName name="gl3p" localSheetId="6">#REF!</definedName>
    <definedName name="gl3p" localSheetId="0">#REF!</definedName>
    <definedName name="gl3p">#REF!</definedName>
    <definedName name="govpd15" localSheetId="6">#REF!</definedName>
    <definedName name="govpd15" localSheetId="0">#REF!</definedName>
    <definedName name="govpd15">#REF!</definedName>
    <definedName name="GRADER">[8]Peralatan!#REF!</definedName>
    <definedName name="GRAND_PALEMBANG_HOTEL___PALEMBANG" localSheetId="6">#REF!</definedName>
    <definedName name="GRAND_PALEMBANG_HOTEL___PALEMBANG" localSheetId="0">#REF!</definedName>
    <definedName name="GRAND_PALEMBANG_HOTEL___PALEMBANG">#REF!</definedName>
    <definedName name="grc" localSheetId="6">#REF!</definedName>
    <definedName name="grc" localSheetId="0">#REF!</definedName>
    <definedName name="grc">#REF!</definedName>
    <definedName name="GROUND_FLOOR" localSheetId="6">#REF!</definedName>
    <definedName name="GROUND_FLOOR" localSheetId="0">#REF!</definedName>
    <definedName name="GROUND_FLOOR">#REF!</definedName>
    <definedName name="gs110g" localSheetId="6">#REF!</definedName>
    <definedName name="gs110g" localSheetId="0">#REF!</definedName>
    <definedName name="gs110g">#REF!</definedName>
    <definedName name="gs14g" localSheetId="6">#REF!</definedName>
    <definedName name="gs14g" localSheetId="0">#REF!</definedName>
    <definedName name="gs14g">#REF!</definedName>
    <definedName name="gs55g" localSheetId="6">#REF!</definedName>
    <definedName name="gs55g" localSheetId="0">#REF!</definedName>
    <definedName name="gs55g">#REF!</definedName>
    <definedName name="gs6g" localSheetId="6">#REF!</definedName>
    <definedName name="gs6g" localSheetId="0">#REF!</definedName>
    <definedName name="gs6g">#REF!</definedName>
    <definedName name="gs80g" localSheetId="6">#REF!</definedName>
    <definedName name="gs80g" localSheetId="0">#REF!</definedName>
    <definedName name="gs80g">#REF!</definedName>
    <definedName name="h" localSheetId="6">#REF!</definedName>
    <definedName name="h" localSheetId="0">[45]Meto!#REF!</definedName>
    <definedName name="h">#REF!</definedName>
    <definedName name="HAMMER">#REF!</definedName>
    <definedName name="haraga">[46]Hrg!$B$8:$F$10</definedName>
    <definedName name="harga1">[47]Hrg!$B$8:$F$9</definedName>
    <definedName name="hari">[28]CH!$B$33</definedName>
    <definedName name="haul">'[36]meth hsl nego'!#REF!</definedName>
    <definedName name="hdw" localSheetId="6">#REF!</definedName>
    <definedName name="hdw" localSheetId="0">#REF!</definedName>
    <definedName name="hdw">#REF!</definedName>
    <definedName name="Heä_soá_laép_xaø_H">1.7</definedName>
    <definedName name="heä_soá_sình_laày" localSheetId="6">#REF!</definedName>
    <definedName name="heä_soá_sình_laày" localSheetId="0">#REF!</definedName>
    <definedName name="heä_soá_sình_laày">#REF!</definedName>
    <definedName name="HEAD">#REF!</definedName>
    <definedName name="HEADER">#REF!</definedName>
    <definedName name="HEADFOOT">#REF!</definedName>
    <definedName name="HH15HT" localSheetId="6">'[9]TONGKE-HT'!#REF!</definedName>
    <definedName name="HH15HT" localSheetId="0">'[9]TONGKE-HT'!#REF!</definedName>
    <definedName name="HH15HT">'[9]TONGKE-HT'!#REF!</definedName>
    <definedName name="HH16HT" localSheetId="6">'[9]TONGKE-HT'!#REF!</definedName>
    <definedName name="HH16HT" localSheetId="0">'[9]TONGKE-HT'!#REF!</definedName>
    <definedName name="HH16HT">'[9]TONGKE-HT'!#REF!</definedName>
    <definedName name="HH19HT" localSheetId="6">'[9]TONGKE-HT'!#REF!</definedName>
    <definedName name="HH19HT">'[9]TONGKE-HT'!#REF!</definedName>
    <definedName name="HH20HT" localSheetId="6">'[9]TONGKE-HT'!#REF!</definedName>
    <definedName name="HH20HT">'[9]TONGKE-HT'!#REF!</definedName>
    <definedName name="hil" localSheetId="6">#REF!</definedName>
    <definedName name="hil" localSheetId="0">#REF!</definedName>
    <definedName name="hil">#REF!</definedName>
    <definedName name="hotmix">[48]Meth!#REF!</definedName>
    <definedName name="hrgbahan" localSheetId="0">#REF!</definedName>
    <definedName name="HSCT3">0.1</definedName>
    <definedName name="hsdc1" localSheetId="6">#REF!</definedName>
    <definedName name="hsdc1" localSheetId="0">#REF!</definedName>
    <definedName name="hsdc1">#REF!</definedName>
    <definedName name="HSDD" localSheetId="6">[9]phuluc1!#REF!</definedName>
    <definedName name="HSDD">[9]phuluc1!#REF!</definedName>
    <definedName name="HSDN">2.5</definedName>
    <definedName name="HSHH" localSheetId="6">#REF!</definedName>
    <definedName name="HSHH" localSheetId="0">#REF!</definedName>
    <definedName name="HSHH">#REF!</definedName>
    <definedName name="HSHHUT" localSheetId="6">#REF!</definedName>
    <definedName name="HSHHUT" localSheetId="0">#REF!</definedName>
    <definedName name="HSHHUT">#REF!</definedName>
    <definedName name="hskk1">[9]chitiet!$D$4</definedName>
    <definedName name="HSNC">[30]Du_lieu!$C$6</definedName>
    <definedName name="hspt" localSheetId="6">#REF!</definedName>
    <definedName name="hspt" localSheetId="0">#REF!</definedName>
    <definedName name="hspt">#REF!</definedName>
    <definedName name="HSSL" localSheetId="6">#REF!</definedName>
    <definedName name="HSSL" localSheetId="0">#REF!</definedName>
    <definedName name="HSSL">#REF!</definedName>
    <definedName name="hsut" localSheetId="6">#REF!</definedName>
    <definedName name="hsut" localSheetId="0">#REF!</definedName>
    <definedName name="hsut">#REF!</definedName>
    <definedName name="HSVC1" localSheetId="6">#REF!</definedName>
    <definedName name="HSVC1" localSheetId="0">#REF!</definedName>
    <definedName name="HSVC1">#REF!</definedName>
    <definedName name="HSVC2" localSheetId="6">#REF!</definedName>
    <definedName name="HSVC2" localSheetId="0">#REF!</definedName>
    <definedName name="HSVC2">#REF!</definedName>
    <definedName name="HSVC3" localSheetId="6">#REF!</definedName>
    <definedName name="HSVC3" localSheetId="0">#REF!</definedName>
    <definedName name="HSVC3">#REF!</definedName>
    <definedName name="hswt" localSheetId="6">#REF!</definedName>
    <definedName name="hswt" localSheetId="0">#REF!</definedName>
    <definedName name="hswt">#REF!</definedName>
    <definedName name="ht25nc" localSheetId="6">'[9]lam-moi'!#REF!</definedName>
    <definedName name="ht25nc" localSheetId="0">'[9]lam-moi'!#REF!</definedName>
    <definedName name="ht25nc">'[9]lam-moi'!#REF!</definedName>
    <definedName name="ht25vl" localSheetId="6">'[9]lam-moi'!#REF!</definedName>
    <definedName name="ht25vl" localSheetId="0">'[9]lam-moi'!#REF!</definedName>
    <definedName name="ht25vl">'[9]lam-moi'!#REF!</definedName>
    <definedName name="ht325nc" localSheetId="6">'[9]lam-moi'!#REF!</definedName>
    <definedName name="ht325nc">'[9]lam-moi'!#REF!</definedName>
    <definedName name="ht325vl" localSheetId="6">'[9]lam-moi'!#REF!</definedName>
    <definedName name="ht325vl">'[9]lam-moi'!#REF!</definedName>
    <definedName name="ht37k" localSheetId="6">'[9]lam-moi'!#REF!</definedName>
    <definedName name="ht37k">'[9]lam-moi'!#REF!</definedName>
    <definedName name="ht37nc" localSheetId="6">'[9]lam-moi'!#REF!</definedName>
    <definedName name="ht37nc">'[9]lam-moi'!#REF!</definedName>
    <definedName name="ht50nc" localSheetId="6">'[9]lam-moi'!#REF!</definedName>
    <definedName name="ht50nc">'[9]lam-moi'!#REF!</definedName>
    <definedName name="ht50vl" localSheetId="6">'[9]lam-moi'!#REF!</definedName>
    <definedName name="ht50vl">'[9]lam-moi'!#REF!</definedName>
    <definedName name="HTNC" localSheetId="6">#REF!</definedName>
    <definedName name="HTNC" localSheetId="0">#REF!</definedName>
    <definedName name="HTNC">#REF!</definedName>
    <definedName name="HTVL" localSheetId="6">#REF!</definedName>
    <definedName name="HTVL" localSheetId="0">#REF!</definedName>
    <definedName name="HTVL">#REF!</definedName>
    <definedName name="I2É6" localSheetId="6">[9]chitimc!#REF!</definedName>
    <definedName name="I2É6" localSheetId="0">[9]chitimc!#REF!</definedName>
    <definedName name="I2É6">[9]chitimc!#REF!</definedName>
    <definedName name="ihb" localSheetId="6">#REF!</definedName>
    <definedName name="ihb" localSheetId="0">#REF!</definedName>
    <definedName name="ihb">#REF!</definedName>
    <definedName name="ihbl" localSheetId="6">#REF!</definedName>
    <definedName name="ihbl" localSheetId="0">#REF!</definedName>
    <definedName name="ihbl">#REF!</definedName>
    <definedName name="Irem_VIII.062a">'[49]pembongkaran,elastomerik'!#REF!</definedName>
    <definedName name="Item_I.17">#REF!</definedName>
    <definedName name="Item_I.29">'[49]pembongkaran,elastomerik'!#REF!</definedName>
    <definedName name="Item_I16">'[49]pembongkaran,elastomerik'!#REF!</definedName>
    <definedName name="Item_III.033">'[49]pembongkaran,elastomerik'!#REF!</definedName>
    <definedName name="Item_III.061">'[49]pembongkaran,elastomerik'!#REF!</definedName>
    <definedName name="Item_III.062">'[49]pembongkaran,elastomerik'!#REF!</definedName>
    <definedName name="Item_III.064">'[49]pembongkaran,elastomerik'!#REF!</definedName>
    <definedName name="Item_III.081">'[49]pembongkaran,elastomerik'!#REF!</definedName>
    <definedName name="Item_III.085">'[49]pembongkaran,elastomerik'!#REF!</definedName>
    <definedName name="Item_III.093">'[49]pembongkaran,elastomerik'!#REF!</definedName>
    <definedName name="Item_IV.01">'[49]pembongkaran,elastomerik'!#REF!</definedName>
    <definedName name="Item_IX.02">'[49]pembongkaran,elastomerik'!#REF!</definedName>
    <definedName name="Item_IX.051">'[49]pembongkaran,elastomerik'!#REF!</definedName>
    <definedName name="Item_IX.052">'[49]pembongkaran,elastomerik'!#REF!</definedName>
    <definedName name="Item_IX.07">'[49]pembongkaran,elastomerik'!#REF!</definedName>
    <definedName name="Item_IX.085">'[49]pembongkaran,elastomerik'!#REF!</definedName>
    <definedName name="Item_IX.086">'[49]pembongkaran,elastomerik'!#REF!</definedName>
    <definedName name="Item_IX.087">'[49]pembongkaran,elastomerik'!#REF!</definedName>
    <definedName name="Item_V.01">'[49]pembongkaran,elastomerik'!#REF!</definedName>
    <definedName name="Item_VI.021">'[49]pembongkaran,elastomerik'!#REF!</definedName>
    <definedName name="Item_VI.022">'[49]pembongkaran,elastomerik'!#REF!</definedName>
    <definedName name="Item_VI.032">'[49]pembongkaran,elastomerik'!#REF!</definedName>
    <definedName name="Item_VII.01">'[49]pembongkaran,elastomerik'!#REF!</definedName>
    <definedName name="Item_VII.041">'[49]pembongkaran,elastomerik'!#REF!</definedName>
    <definedName name="Item_VII.044">'[49]pembongkaran,elastomerik'!#REF!</definedName>
    <definedName name="Item_VII.045">'[49]pembongkaran,elastomerik'!#REF!</definedName>
    <definedName name="Item_VIII.011">'[49]pembongkaran,elastomerik'!#REF!</definedName>
    <definedName name="Item_VIII.011c">'[49]pembongkaran,elastomerik'!#REF!</definedName>
    <definedName name="Item_VIII.012">'[49]pembongkaran,elastomerik'!#REF!</definedName>
    <definedName name="Item_VIII.014a">'[49]pembongkaran,elastomerik'!#REF!</definedName>
    <definedName name="Item_VIII.015">'[49]pembongkaran,elastomerik'!#REF!</definedName>
    <definedName name="Item_VIII.016">'[49]pembongkaran,elastomerik'!#REF!</definedName>
    <definedName name="Item_VIII.017">'[49]pembongkaran,elastomerik'!#REF!</definedName>
    <definedName name="Item_VIII.0227a">'[49]pembongkaran,elastomerik'!#REF!</definedName>
    <definedName name="Item_VIII.0227b">'[49]pembongkaran,elastomerik'!#REF!</definedName>
    <definedName name="Item_VIII.023a">'[49]pembongkaran,elastomerik'!#REF!</definedName>
    <definedName name="Item_VIII.023b">'[49]pembongkaran,elastomerik'!#REF!</definedName>
    <definedName name="Item_VIII.03">'[49]pembongkaran,elastomerik'!#REF!</definedName>
    <definedName name="Item_VIII.042">'[49]pembongkaran,elastomerik'!#REF!</definedName>
    <definedName name="iTEM_VIII.044a">'[49]pembongkaran,elastomerik'!#REF!</definedName>
    <definedName name="Item_VIII.046">'[49]pembongkaran,elastomerik'!#REF!</definedName>
    <definedName name="Item_VIII.051">'[49]pembongkaran,elastomerik'!#REF!</definedName>
    <definedName name="Item_VIII.051a">'[49]pembongkaran,elastomerik'!#REF!</definedName>
    <definedName name="Item_VIII.051b">'[49]pembongkaran,elastomerik'!#REF!</definedName>
    <definedName name="Item_VIII.053A">'[49]pembongkaran,elastomerik'!#REF!</definedName>
    <definedName name="Item_VIII.053B">'[49]pembongkaran,elastomerik'!#REF!</definedName>
    <definedName name="Item_VIII.062a">'[49]pembongkaran,elastomerik'!#REF!</definedName>
    <definedName name="Item_VIII.062b">'[49]pembongkaran,elastomerik'!#REF!</definedName>
    <definedName name="Item_VIII.063">'[49]pembongkaran,elastomerik'!#REF!</definedName>
    <definedName name="ITEM851">'[23]HSLAIN-LAIN'!$A$1:$H$54</definedName>
    <definedName name="j" localSheetId="6">#REF!</definedName>
    <definedName name="j" localSheetId="0">#REF!</definedName>
    <definedName name="j">#REF!</definedName>
    <definedName name="jab" localSheetId="0">#REF!</definedName>
    <definedName name="jabatan" localSheetId="0">#REF!</definedName>
    <definedName name="jabatan">[50]ch!$B$7</definedName>
    <definedName name="JACKHAMMER">[8]Peralatan!#REF!</definedName>
    <definedName name="jalan" localSheetId="0">[51]Rkp!$D$134,[51]Rkp!#REF!,[51]Rkp!$D$58</definedName>
    <definedName name="JASA" localSheetId="6">#REF!</definedName>
    <definedName name="JASA" localSheetId="0">#REF!</definedName>
    <definedName name="JASA">#REF!</definedName>
    <definedName name="JEFTA" localSheetId="6">#REF!</definedName>
    <definedName name="JEFTA" localSheetId="0">#REF!</definedName>
    <definedName name="JEFTA">#REF!</definedName>
    <definedName name="jghjgjhg" localSheetId="6">[52]Cover!#REF!</definedName>
    <definedName name="jghjgjhg" localSheetId="0">[52]Cover!#REF!</definedName>
    <definedName name="jghjgjhg">[52]Cover!#REF!</definedName>
    <definedName name="jik" localSheetId="6">#REF!</definedName>
    <definedName name="jik" localSheetId="0">#REF!</definedName>
    <definedName name="jik">#REF!</definedName>
    <definedName name="JJ" localSheetId="6">#REF!</definedName>
    <definedName name="JJ" localSheetId="0">#REF!</definedName>
    <definedName name="JJ">#REF!</definedName>
    <definedName name="jkljlk" localSheetId="6">[53]Cover!#REF!</definedName>
    <definedName name="jkljlk" localSheetId="0">[53]Cover!#REF!</definedName>
    <definedName name="jkljlk">[53]Cover!#REF!</definedName>
    <definedName name="k" localSheetId="6">#REF!</definedName>
    <definedName name="k" localSheetId="0">#REF!</definedName>
    <definedName name="k">#REF!</definedName>
    <definedName name="k2b" localSheetId="6">'[9]THPDMoi  (2)'!#REF!</definedName>
    <definedName name="k2b" localSheetId="0">'[9]THPDMoi  (2)'!#REF!</definedName>
    <definedName name="k2b">'[9]THPDMoi  (2)'!#REF!</definedName>
    <definedName name="kab" localSheetId="6">#REF!</definedName>
    <definedName name="kab" localSheetId="0">#REF!</definedName>
    <definedName name="kab">#REF!</definedName>
    <definedName name="kacarayban">'[24]dft-harga'!$G$48</definedName>
    <definedName name="KASARHALUS">'[22]Agregat Kasar+ Halus '!#REF!</definedName>
    <definedName name="katukang">[24]Tabels!$K$7</definedName>
    <definedName name="KAWAT_BETON">#REF!</definedName>
    <definedName name="KAWAT_LAS">#REF!</definedName>
    <definedName name="KAYU_BULAT">#REF!</definedName>
    <definedName name="KAYU_SEGI">#REF!</definedName>
    <definedName name="kayumrtmrh">'[24]dft-harga'!$G$53</definedName>
    <definedName name="kd" localSheetId="6">#REF!</definedName>
    <definedName name="kd" localSheetId="0">#REF!</definedName>
    <definedName name="kd">#REF!</definedName>
    <definedName name="KEPALA_KERJA">#REF!</definedName>
    <definedName name="keramik10_20">'[24]dft-harga'!$G$59</definedName>
    <definedName name="keramik20_20">'[24]dft-harga'!$G$60</definedName>
    <definedName name="keramik30_30">'[24]dft-harga'!$G$61</definedName>
    <definedName name="kfs" localSheetId="6">#REF!</definedName>
    <definedName name="kfs" localSheetId="0">#REF!</definedName>
    <definedName name="kfs">#REF!</definedName>
    <definedName name="kgs" localSheetId="6">#REF!</definedName>
    <definedName name="kgs" localSheetId="0">#REF!</definedName>
    <definedName name="kgs">#REF!</definedName>
    <definedName name="kitc100x2x0.6" localSheetId="6">#REF!</definedName>
    <definedName name="kitc100x2x0.6" localSheetId="0">#REF!</definedName>
    <definedName name="kitc100x2x0.6">#REF!</definedName>
    <definedName name="kitc2x100x2x0.6" localSheetId="6">#REF!</definedName>
    <definedName name="kitc2x100x2x0.6" localSheetId="0">#REF!</definedName>
    <definedName name="kitc2x100x2x0.6">#REF!</definedName>
    <definedName name="kji" localSheetId="6">#REF!</definedName>
    <definedName name="kji" localSheetId="0">#REF!</definedName>
    <definedName name="kji">#REF!</definedName>
    <definedName name="kjkll" localSheetId="6">[21]Cover!#REF!</definedName>
    <definedName name="kjkll" localSheetId="0">[21]Cover!#REF!</definedName>
    <definedName name="kjkll">[21]Cover!#REF!</definedName>
    <definedName name="kk10a" localSheetId="6">#REF!</definedName>
    <definedName name="kk10a" localSheetId="0">#REF!</definedName>
    <definedName name="kk10a">#REF!</definedName>
    <definedName name="kk16a" localSheetId="6">#REF!</definedName>
    <definedName name="kk16a" localSheetId="0">#REF!</definedName>
    <definedName name="kk16a">#REF!</definedName>
    <definedName name="kkm" localSheetId="6">#REF!</definedName>
    <definedName name="kkm" localSheetId="0">#REF!</definedName>
    <definedName name="kkm">#REF!</definedName>
    <definedName name="kknymhy" localSheetId="6">#REF!</definedName>
    <definedName name="kknymhy" localSheetId="0">#REF!</definedName>
    <definedName name="kknymhy">#REF!</definedName>
    <definedName name="kkts" localSheetId="6">#REF!</definedName>
    <definedName name="kkts" localSheetId="0">#REF!</definedName>
    <definedName name="kkts">#REF!</definedName>
    <definedName name="kldd1p" localSheetId="6">'[9]#REF'!#REF!</definedName>
    <definedName name="kldd1p" localSheetId="0">'[9]#REF'!#REF!</definedName>
    <definedName name="kldd1p">'[9]#REF'!#REF!</definedName>
    <definedName name="kldd3p" localSheetId="6">'[9]lam-moi'!#REF!</definedName>
    <definedName name="kldd3p" localSheetId="0">'[9]lam-moi'!#REF!</definedName>
    <definedName name="kldd3p">'[9]lam-moi'!#REF!</definedName>
    <definedName name="klkgkhghjg" localSheetId="6">[44]Cover!#REF!</definedName>
    <definedName name="klkgkhghjg">[44]Cover!#REF!</definedName>
    <definedName name="klp" localSheetId="6">#REF!</definedName>
    <definedName name="klp" localSheetId="0">#REF!</definedName>
    <definedName name="klp">#REF!</definedName>
    <definedName name="km" localSheetId="6">#REF!</definedName>
    <definedName name="km" localSheetId="0">'[54]Meth '!#REF!</definedName>
    <definedName name="km">#REF!</definedName>
    <definedName name="kmm" localSheetId="6">#REF!</definedName>
    <definedName name="kmm" localSheetId="0">#REF!</definedName>
    <definedName name="kmm">#REF!</definedName>
    <definedName name="kmong" localSheetId="6">[9]giathanh1!#REF!</definedName>
    <definedName name="kmong" localSheetId="0">[9]giathanh1!#REF!</definedName>
    <definedName name="kmong">[9]giathanh1!#REF!</definedName>
    <definedName name="KODE" localSheetId="6">#REF!</definedName>
    <definedName name="KODE" localSheetId="0">#REF!</definedName>
    <definedName name="KODE">#REF!</definedName>
    <definedName name="KOEF">[55]Analisa!$L$10</definedName>
    <definedName name="koef1" localSheetId="6">#REF!</definedName>
    <definedName name="koef1" localSheetId="0">#REF!</definedName>
    <definedName name="koef1">#REF!</definedName>
    <definedName name="koeflingg" localSheetId="6">#REF!</definedName>
    <definedName name="koeflingg" localSheetId="0">#REF!</definedName>
    <definedName name="koeflingg">#REF!</definedName>
    <definedName name="koeflingk" localSheetId="6">#REF!</definedName>
    <definedName name="koeflingk" localSheetId="0">#REF!</definedName>
    <definedName name="koeflingk">#REF!</definedName>
    <definedName name="kof" localSheetId="6">#REF!</definedName>
    <definedName name="kof" localSheetId="0">#REF!</definedName>
    <definedName name="kof">#REF!</definedName>
    <definedName name="koling" localSheetId="6">#REF!</definedName>
    <definedName name="koling" localSheetId="0">#REF!</definedName>
    <definedName name="koling">#REF!</definedName>
    <definedName name="kp1ph" localSheetId="6">#REF!</definedName>
    <definedName name="kp1ph" localSheetId="0">#REF!</definedName>
    <definedName name="kp1ph">#REF!</definedName>
    <definedName name="ksk" localSheetId="6">#REF!</definedName>
    <definedName name="ksk" localSheetId="0">#REF!</definedName>
    <definedName name="ksk">#REF!</definedName>
    <definedName name="kst" localSheetId="6">#REF!</definedName>
    <definedName name="kst" localSheetId="0">#REF!</definedName>
    <definedName name="kst">#REF!</definedName>
    <definedName name="ktpm" localSheetId="6">#REF!</definedName>
    <definedName name="ktpm" localSheetId="0">#REF!</definedName>
    <definedName name="ktpm">#REF!</definedName>
    <definedName name="KULIT">#REF!</definedName>
    <definedName name="KUSEN__PINTU__JENDELA__ALAT_ALAT_PENGGANTUNG_DAN_CURTAIN_WALL" localSheetId="6">#REF!</definedName>
    <definedName name="KUSEN__PINTU__JENDELA__ALAT_ALAT_PENGGANTUNG_DAN_CURTAIN_WALL" localSheetId="0">#REF!</definedName>
    <definedName name="KUSEN__PINTU__JENDELA__ALAT_ALAT_PENGGANTUNG_DAN_CURTAIN_WALL">#REF!</definedName>
    <definedName name="kwh1st" localSheetId="6">#REF!</definedName>
    <definedName name="kwh1st" localSheetId="0">#REF!</definedName>
    <definedName name="kwh1st">#REF!</definedName>
    <definedName name="kwh3st" localSheetId="6">#REF!</definedName>
    <definedName name="kwh3st" localSheetId="0">#REF!</definedName>
    <definedName name="kwh3st">#REF!</definedName>
    <definedName name="kwtharmonika">'[24]dft-harga'!$G$51</definedName>
    <definedName name="ky" localSheetId="6">#REF!</definedName>
    <definedName name="ky" localSheetId="0">#REF!</definedName>
    <definedName name="ky">#REF!</definedName>
    <definedName name="l" localSheetId="6">#REF!</definedName>
    <definedName name="l" localSheetId="0">#REF!</definedName>
    <definedName name="l">#REF!</definedName>
    <definedName name="l1ti50" localSheetId="6">#REF!</definedName>
    <definedName name="l1ti50" localSheetId="0">#REF!</definedName>
    <definedName name="l1ti50">#REF!</definedName>
    <definedName name="l1ti60" localSheetId="6">#REF!</definedName>
    <definedName name="l1ti60" localSheetId="0">#REF!</definedName>
    <definedName name="l1ti60">#REF!</definedName>
    <definedName name="l3l100" localSheetId="6">#REF!</definedName>
    <definedName name="l3l100" localSheetId="0">#REF!</definedName>
    <definedName name="l3l100">#REF!</definedName>
    <definedName name="l3l50" localSheetId="6">#REF!</definedName>
    <definedName name="l3l50" localSheetId="0">#REF!</definedName>
    <definedName name="l3l50">#REF!</definedName>
    <definedName name="l3l60" localSheetId="6">#REF!</definedName>
    <definedName name="l3l60" localSheetId="0">#REF!</definedName>
    <definedName name="l3l60">#REF!</definedName>
    <definedName name="l3l70" localSheetId="6">#REF!</definedName>
    <definedName name="l3l70" localSheetId="0">#REF!</definedName>
    <definedName name="l3l70">#REF!</definedName>
    <definedName name="l3l80" localSheetId="6">#REF!</definedName>
    <definedName name="l3l80" localSheetId="0">#REF!</definedName>
    <definedName name="l3l80">#REF!</definedName>
    <definedName name="l3ld100" localSheetId="6">#REF!</definedName>
    <definedName name="l3ld100" localSheetId="0">#REF!</definedName>
    <definedName name="l3ld100">#REF!</definedName>
    <definedName name="l3ld50" localSheetId="6">#REF!</definedName>
    <definedName name="l3ld50" localSheetId="0">#REF!</definedName>
    <definedName name="l3ld50">#REF!</definedName>
    <definedName name="l3ld60" localSheetId="6">#REF!</definedName>
    <definedName name="l3ld60" localSheetId="0">#REF!</definedName>
    <definedName name="l3ld60">#REF!</definedName>
    <definedName name="l3ld70" localSheetId="6">#REF!</definedName>
    <definedName name="l3ld70" localSheetId="0">#REF!</definedName>
    <definedName name="l3ld70">#REF!</definedName>
    <definedName name="l3ld80" localSheetId="6">#REF!</definedName>
    <definedName name="l3ld80" localSheetId="0">#REF!</definedName>
    <definedName name="l3ld80">#REF!</definedName>
    <definedName name="l3ti50" localSheetId="6">#REF!</definedName>
    <definedName name="l3ti50" localSheetId="0">#REF!</definedName>
    <definedName name="l3ti50">#REF!</definedName>
    <definedName name="l3ti60" localSheetId="6">#REF!</definedName>
    <definedName name="l3ti60" localSheetId="0">#REF!</definedName>
    <definedName name="l3ti60">#REF!</definedName>
    <definedName name="l3ti80" localSheetId="6">#REF!</definedName>
    <definedName name="l3ti80" localSheetId="0">#REF!</definedName>
    <definedName name="l3ti80">#REF!</definedName>
    <definedName name="l3tisf50" localSheetId="6">#REF!</definedName>
    <definedName name="l3tisf50" localSheetId="0">#REF!</definedName>
    <definedName name="l3tisf50">#REF!</definedName>
    <definedName name="l3tisf60" localSheetId="6">#REF!</definedName>
    <definedName name="l3tisf60" localSheetId="0">#REF!</definedName>
    <definedName name="l3tisf60">#REF!</definedName>
    <definedName name="LANTAI_P3" localSheetId="6">#REF!</definedName>
    <definedName name="LANTAI_P3" localSheetId="0">#REF!</definedName>
    <definedName name="LANTAI_P3">#REF!</definedName>
    <definedName name="LAS_POTONG">#REF!</definedName>
    <definedName name="LBP">#REF!</definedName>
    <definedName name="leb" localSheetId="6">#REF!</definedName>
    <definedName name="leb" localSheetId="0">#REF!</definedName>
    <definedName name="leb">#REF!</definedName>
    <definedName name="lgld100" localSheetId="6">#REF!</definedName>
    <definedName name="lgld100" localSheetId="0">#REF!</definedName>
    <definedName name="lgld100">#REF!</definedName>
    <definedName name="lgld70" localSheetId="6">#REF!</definedName>
    <definedName name="lgld70" localSheetId="0">#REF!</definedName>
    <definedName name="lgld70">#REF!</definedName>
    <definedName name="lgld80" localSheetId="6">#REF!</definedName>
    <definedName name="lgld80" localSheetId="0">#REF!</definedName>
    <definedName name="lgld80">#REF!</definedName>
    <definedName name="lgti50" localSheetId="6">#REF!</definedName>
    <definedName name="lgti50" localSheetId="0">#REF!</definedName>
    <definedName name="lgti50">#REF!</definedName>
    <definedName name="lgti60" localSheetId="6">#REF!</definedName>
    <definedName name="lgti60" localSheetId="0">#REF!</definedName>
    <definedName name="lgti60">#REF!</definedName>
    <definedName name="lgti70" localSheetId="6">#REF!</definedName>
    <definedName name="lgti70" localSheetId="0">#REF!</definedName>
    <definedName name="lgti70">#REF!</definedName>
    <definedName name="lgtisf50" localSheetId="6">#REF!</definedName>
    <definedName name="lgtisf50" localSheetId="0">#REF!</definedName>
    <definedName name="lgtisf50">#REF!</definedName>
    <definedName name="lgtisf60" localSheetId="6">#REF!</definedName>
    <definedName name="lgtisf60" localSheetId="0">#REF!</definedName>
    <definedName name="lgtisf60">#REF!</definedName>
    <definedName name="lita">[56]Informasi!$A$1:$N$60</definedName>
    <definedName name="LMAJOR">#REF!</definedName>
    <definedName name="Lmk" localSheetId="6">#REF!</definedName>
    <definedName name="Lmk" localSheetId="0">#REF!</definedName>
    <definedName name="Lmk">#REF!</definedName>
    <definedName name="LOBBY" localSheetId="6">#REF!</definedName>
    <definedName name="LOBBY" localSheetId="0">#REF!</definedName>
    <definedName name="LOBBY">#REF!</definedName>
    <definedName name="Luas_Bangunan" localSheetId="6">#REF!</definedName>
    <definedName name="Luas_Bangunan" localSheetId="0">#REF!</definedName>
    <definedName name="Luas_Bangunan">#REF!</definedName>
    <definedName name="m" localSheetId="6">#REF!</definedName>
    <definedName name="m" localSheetId="0">[45]Meto!#REF!</definedName>
    <definedName name="m">#REF!</definedName>
    <definedName name="M1.18">#REF!</definedName>
    <definedName name="m102bnnc" localSheetId="6">'[9]lam-moi'!#REF!</definedName>
    <definedName name="m102bnnc" localSheetId="0">'[9]lam-moi'!#REF!</definedName>
    <definedName name="m102bnnc">'[9]lam-moi'!#REF!</definedName>
    <definedName name="m102bnvl" localSheetId="6">'[9]lam-moi'!#REF!</definedName>
    <definedName name="m102bnvl" localSheetId="0">'[9]lam-moi'!#REF!</definedName>
    <definedName name="m102bnvl">'[9]lam-moi'!#REF!</definedName>
    <definedName name="m10aamtc" localSheetId="6">'[9]t-h HA THE'!#REF!</definedName>
    <definedName name="m10aamtc">'[9]t-h HA THE'!#REF!</definedName>
    <definedName name="m10aanc" localSheetId="6">'[9]lam-moi'!#REF!</definedName>
    <definedName name="m10aanc">'[9]lam-moi'!#REF!</definedName>
    <definedName name="m10aavl" localSheetId="6">'[9]lam-moi'!#REF!</definedName>
    <definedName name="m10aavl">'[9]lam-moi'!#REF!</definedName>
    <definedName name="m10anc" localSheetId="6">'[9]lam-moi'!#REF!</definedName>
    <definedName name="m10anc">'[9]lam-moi'!#REF!</definedName>
    <definedName name="m10avl" localSheetId="6">'[9]lam-moi'!#REF!</definedName>
    <definedName name="m10avl">'[9]lam-moi'!#REF!</definedName>
    <definedName name="m10banc" localSheetId="6">'[9]lam-moi'!#REF!</definedName>
    <definedName name="m10banc">'[9]lam-moi'!#REF!</definedName>
    <definedName name="m10bavl" localSheetId="6">'[9]lam-moi'!#REF!</definedName>
    <definedName name="m10bavl">'[9]lam-moi'!#REF!</definedName>
    <definedName name="m122bnnc" localSheetId="6">'[9]lam-moi'!#REF!</definedName>
    <definedName name="m122bnnc">'[9]lam-moi'!#REF!</definedName>
    <definedName name="m122bnvl" localSheetId="6">'[9]lam-moi'!#REF!</definedName>
    <definedName name="m122bnvl">'[9]lam-moi'!#REF!</definedName>
    <definedName name="m12aanc" localSheetId="6">'[9]lam-moi'!#REF!</definedName>
    <definedName name="m12aanc">'[9]lam-moi'!#REF!</definedName>
    <definedName name="m12aavl" localSheetId="6">'[9]lam-moi'!#REF!</definedName>
    <definedName name="m12aavl">'[9]lam-moi'!#REF!</definedName>
    <definedName name="m12anc" localSheetId="6">'[9]lam-moi'!#REF!</definedName>
    <definedName name="m12anc">'[9]lam-moi'!#REF!</definedName>
    <definedName name="m12avl" localSheetId="6">'[9]lam-moi'!#REF!</definedName>
    <definedName name="m12avl">'[9]lam-moi'!#REF!</definedName>
    <definedName name="M12ba3p" localSheetId="6">#REF!</definedName>
    <definedName name="M12ba3p" localSheetId="0">#REF!</definedName>
    <definedName name="M12ba3p">#REF!</definedName>
    <definedName name="m12banc" localSheetId="6">'[9]lam-moi'!#REF!</definedName>
    <definedName name="m12banc" localSheetId="0">'[9]lam-moi'!#REF!</definedName>
    <definedName name="m12banc">'[9]lam-moi'!#REF!</definedName>
    <definedName name="m12bavl" localSheetId="6">'[9]lam-moi'!#REF!</definedName>
    <definedName name="m12bavl">'[9]lam-moi'!#REF!</definedName>
    <definedName name="M12bb1p" localSheetId="6">#REF!</definedName>
    <definedName name="M12bb1p" localSheetId="0">#REF!</definedName>
    <definedName name="M12bb1p">#REF!</definedName>
    <definedName name="m12bbnc" localSheetId="6">'[9]lam-moi'!#REF!</definedName>
    <definedName name="m12bbnc" localSheetId="0">'[9]lam-moi'!#REF!</definedName>
    <definedName name="m12bbnc">'[9]lam-moi'!#REF!</definedName>
    <definedName name="m12bbvl" localSheetId="6">'[9]lam-moi'!#REF!</definedName>
    <definedName name="m12bbvl">'[9]lam-moi'!#REF!</definedName>
    <definedName name="M12bnnc" localSheetId="6">'[9]#REF'!#REF!</definedName>
    <definedName name="M12bnnc">'[9]#REF'!#REF!</definedName>
    <definedName name="M12bnvl" localSheetId="6">'[9]#REF'!#REF!</definedName>
    <definedName name="M12bnvl">'[9]#REF'!#REF!</definedName>
    <definedName name="M12cbnc" localSheetId="6">#REF!</definedName>
    <definedName name="M12cbnc" localSheetId="0">#REF!</definedName>
    <definedName name="M12cbnc">#REF!</definedName>
    <definedName name="M12cbvl" localSheetId="6">#REF!</definedName>
    <definedName name="M12cbvl" localSheetId="0">#REF!</definedName>
    <definedName name="M12cbvl">#REF!</definedName>
    <definedName name="m142bnnc" localSheetId="6">'[9]lam-moi'!#REF!</definedName>
    <definedName name="m142bnnc" localSheetId="0">'[9]lam-moi'!#REF!</definedName>
    <definedName name="m142bnnc">'[9]lam-moi'!#REF!</definedName>
    <definedName name="m142bnvl" localSheetId="6">'[9]lam-moi'!#REF!</definedName>
    <definedName name="m142bnvl" localSheetId="0">'[9]lam-moi'!#REF!</definedName>
    <definedName name="m142bnvl">'[9]lam-moi'!#REF!</definedName>
    <definedName name="M14bb1p" localSheetId="6">#REF!</definedName>
    <definedName name="M14bb1p" localSheetId="0">#REF!</definedName>
    <definedName name="M14bb1p">#REF!</definedName>
    <definedName name="m14bbnc" localSheetId="6">'[9]lam-moi'!#REF!</definedName>
    <definedName name="m14bbnc" localSheetId="0">'[9]lam-moi'!#REF!</definedName>
    <definedName name="m14bbnc">'[9]lam-moi'!#REF!</definedName>
    <definedName name="M14bbvc" localSheetId="6">'[9]CHITIET VL-NC-TT -1p'!#REF!</definedName>
    <definedName name="M14bbvc" localSheetId="0">'[9]CHITIET VL-NC-TT -1p'!#REF!</definedName>
    <definedName name="M14bbvc">'[9]CHITIET VL-NC-TT -1p'!#REF!</definedName>
    <definedName name="m14bbvl" localSheetId="6">'[9]lam-moi'!#REF!</definedName>
    <definedName name="m14bbvl">'[9]lam-moi'!#REF!</definedName>
    <definedName name="M2.02">#REF!</definedName>
    <definedName name="M3.08_1_">#REF!</definedName>
    <definedName name="M3.08_8_">#REF!</definedName>
    <definedName name="M5.01">#REF!</definedName>
    <definedName name="M6.02_1_">#REF!</definedName>
    <definedName name="M6.02_2_">#REF!</definedName>
    <definedName name="M6.05">#REF!</definedName>
    <definedName name="M7.07_2_">#REF!</definedName>
    <definedName name="M7.08_2_">#REF!</definedName>
    <definedName name="M7.08_3_">#REF!</definedName>
    <definedName name="M7.09">#REF!</definedName>
    <definedName name="M7.10_2_">#REF!</definedName>
    <definedName name="M8.01_9_">#REF!</definedName>
    <definedName name="M8.02_13_">#REF!</definedName>
    <definedName name="M8.02_21_A">#REF!</definedName>
    <definedName name="M8.02_4_">#REF!</definedName>
    <definedName name="M8.03_1_">#REF!</definedName>
    <definedName name="M8.03_2_A">#REF!</definedName>
    <definedName name="M8.03_4_A">#REF!</definedName>
    <definedName name="M8.05_2_">#REF!</definedName>
    <definedName name="M8a" localSheetId="6">'[9]THPDMoi  (2)'!#REF!</definedName>
    <definedName name="M8a" localSheetId="0">'[9]THPDMoi  (2)'!#REF!</definedName>
    <definedName name="M8a">'[9]THPDMoi  (2)'!#REF!</definedName>
    <definedName name="M8aa" localSheetId="6">'[9]THPDMoi  (2)'!#REF!</definedName>
    <definedName name="M8aa" localSheetId="0">'[9]THPDMoi  (2)'!#REF!</definedName>
    <definedName name="M8aa">'[9]THPDMoi  (2)'!#REF!</definedName>
    <definedName name="m8aanc" localSheetId="6">#REF!</definedName>
    <definedName name="m8aanc" localSheetId="0">#REF!</definedName>
    <definedName name="m8aanc">#REF!</definedName>
    <definedName name="m8aavl" localSheetId="6">#REF!</definedName>
    <definedName name="m8aavl" localSheetId="0">#REF!</definedName>
    <definedName name="m8aavl">#REF!</definedName>
    <definedName name="m8amtc" localSheetId="6">'[9]t-h HA THE'!#REF!</definedName>
    <definedName name="m8amtc" localSheetId="0">'[9]t-h HA THE'!#REF!</definedName>
    <definedName name="m8amtc">'[9]t-h HA THE'!#REF!</definedName>
    <definedName name="m8anc" localSheetId="6">'[9]lam-moi'!#REF!</definedName>
    <definedName name="m8anc" localSheetId="0">'[9]lam-moi'!#REF!</definedName>
    <definedName name="m8anc">'[9]lam-moi'!#REF!</definedName>
    <definedName name="m8avl" localSheetId="6">'[9]lam-moi'!#REF!</definedName>
    <definedName name="m8avl">'[9]lam-moi'!#REF!</definedName>
    <definedName name="M9.02">#REF!</definedName>
    <definedName name="M9.05_1_">#REF!</definedName>
    <definedName name="M9.09_1_">#REF!</definedName>
    <definedName name="Ma3pnc" localSheetId="6">#REF!</definedName>
    <definedName name="Ma3pnc" localSheetId="0">#REF!</definedName>
    <definedName name="Ma3pnc">#REF!</definedName>
    <definedName name="Ma3pvl" localSheetId="6">#REF!</definedName>
    <definedName name="Ma3pvl" localSheetId="0">#REF!</definedName>
    <definedName name="Ma3pvl">#REF!</definedName>
    <definedName name="Maa3pnc" localSheetId="6">#REF!</definedName>
    <definedName name="Maa3pnc" localSheetId="0">#REF!</definedName>
    <definedName name="Maa3pnc">#REF!</definedName>
    <definedName name="Maa3pvl" localSheetId="6">#REF!</definedName>
    <definedName name="Maa3pvl" localSheetId="0">#REF!</definedName>
    <definedName name="Maa3pvl">#REF!</definedName>
    <definedName name="MAJOR">#REF!</definedName>
    <definedName name="man">#REF!</definedName>
    <definedName name="mandor">[24]Tabels!$K$6</definedName>
    <definedName name="mark_up" localSheetId="6">#REF!</definedName>
    <definedName name="mark_up" localSheetId="0">#REF!</definedName>
    <definedName name="mark_up">#REF!</definedName>
    <definedName name="MARKUP" localSheetId="6">#REF!</definedName>
    <definedName name="MARKUP" localSheetId="0">#REF!</definedName>
    <definedName name="MARKUP">#REF!</definedName>
    <definedName name="mat" localSheetId="6">#REF!</definedName>
    <definedName name="mat" localSheetId="0">#REF!</definedName>
    <definedName name="mat">#REF!</definedName>
    <definedName name="MATERIAL" localSheetId="0">#REF!</definedName>
    <definedName name="MATERIAL">'[8]Daftar Harga Upah, Bahan ,Alat'!#REF!</definedName>
    <definedName name="Mba1p" localSheetId="6">#REF!</definedName>
    <definedName name="Mba1p" localSheetId="0">#REF!</definedName>
    <definedName name="Mba1p">#REF!</definedName>
    <definedName name="Mba3p" localSheetId="6">#REF!</definedName>
    <definedName name="Mba3p" localSheetId="0">#REF!</definedName>
    <definedName name="Mba3p">#REF!</definedName>
    <definedName name="Mbb3p" localSheetId="6">#REF!</definedName>
    <definedName name="Mbb3p" localSheetId="0">#REF!</definedName>
    <definedName name="Mbb3p">#REF!</definedName>
    <definedName name="Mbn1p" localSheetId="6">#REF!</definedName>
    <definedName name="Mbn1p" localSheetId="0">#REF!</definedName>
    <definedName name="Mbn1p">#REF!</definedName>
    <definedName name="mbnc" localSheetId="6">'[9]lam-moi'!#REF!</definedName>
    <definedName name="mbnc" localSheetId="0">'[9]lam-moi'!#REF!</definedName>
    <definedName name="mbnc">'[9]lam-moi'!#REF!</definedName>
    <definedName name="MBOT">#REF!</definedName>
    <definedName name="mbvl" localSheetId="6">'[9]lam-moi'!#REF!</definedName>
    <definedName name="mbvl" localSheetId="0">'[9]lam-moi'!#REF!</definedName>
    <definedName name="mbvl">'[9]lam-moi'!#REF!</definedName>
    <definedName name="ME" localSheetId="6">#REF!</definedName>
    <definedName name="ME" localSheetId="0">#REF!</definedName>
    <definedName name="ME">#REF!</definedName>
    <definedName name="MENU">#REF!</definedName>
    <definedName name="MESIN_LAS">#REF!</definedName>
    <definedName name="METODA">#REF!</definedName>
    <definedName name="MJ">#REF!</definedName>
    <definedName name="MLEFT">#REF!</definedName>
    <definedName name="mm" localSheetId="6">#REF!</definedName>
    <definedName name="mm" localSheetId="0">#REF!</definedName>
    <definedName name="mm">#REF!</definedName>
    <definedName name="mmm" localSheetId="6">[9]giathanh1!#REF!</definedName>
    <definedName name="mmm" localSheetId="0">[9]giathanh1!#REF!</definedName>
    <definedName name="mmm">[9]giathanh1!#REF!</definedName>
    <definedName name="MMM17A" localSheetId="0">#REF!</definedName>
    <definedName name="MMM17A">'[8]Daftar Harga Upah, Bahan ,Alat'!#REF!</definedName>
    <definedName name="MMM35A" localSheetId="0">#REF!</definedName>
    <definedName name="MMM35A">'[8]Daftar Harga Upah, Bahan ,Alat'!#REF!</definedName>
    <definedName name="MMMM12">'[17]Basic Price'!#REF!</definedName>
    <definedName name="MOB">#REF!</definedName>
    <definedName name="MOBIL">#REF!</definedName>
    <definedName name="MOS">#REF!</definedName>
    <definedName name="mp1x25" localSheetId="6">'[9]dongia (2)'!#REF!</definedName>
    <definedName name="mp1x25" localSheetId="0">'[9]dongia (2)'!#REF!</definedName>
    <definedName name="mp1x25">'[9]dongia (2)'!#REF!</definedName>
    <definedName name="MRIGHT">#REF!</definedName>
    <definedName name="ms">[45]Meto!#REF!</definedName>
    <definedName name="MSS_3.11">#REF!</definedName>
    <definedName name="MSS_8.01_1_">#REF!</definedName>
    <definedName name="MSS_8.01_11_A">#REF!</definedName>
    <definedName name="MSS_8.01_2_">#REF!</definedName>
    <definedName name="MSS_8.01_3_">#REF!</definedName>
    <definedName name="MSS_8.04_1_A">#REF!</definedName>
    <definedName name="MSS_9.05_3_">#REF!</definedName>
    <definedName name="MTC1P" localSheetId="6">'[9]TONG HOP VL-NC TT'!#REF!</definedName>
    <definedName name="MTC1P" localSheetId="0">'[9]TONG HOP VL-NC TT'!#REF!</definedName>
    <definedName name="MTC1P">'[9]TONG HOP VL-NC TT'!#REF!</definedName>
    <definedName name="MTC3P" localSheetId="6">'[9]TONG HOP VL-NC TT'!#REF!</definedName>
    <definedName name="MTC3P" localSheetId="0">'[9]TONG HOP VL-NC TT'!#REF!</definedName>
    <definedName name="MTC3P">'[9]TONG HOP VL-NC TT'!#REF!</definedName>
    <definedName name="MTCHC">[9]TNHCHINH!$K$38</definedName>
    <definedName name="MTCMB" localSheetId="6">'[9]#REF'!#REF!</definedName>
    <definedName name="MTCMB">'[9]#REF'!#REF!</definedName>
    <definedName name="MTMAC12" localSheetId="6">#REF!</definedName>
    <definedName name="MTMAC12" localSheetId="0">#REF!</definedName>
    <definedName name="MTMAC12">#REF!</definedName>
    <definedName name="MTOP">#REF!</definedName>
    <definedName name="mtr" localSheetId="6">'[9]TH XL'!#REF!</definedName>
    <definedName name="mtr" localSheetId="0">'[9]TH XL'!#REF!</definedName>
    <definedName name="mtr">'[9]TH XL'!#REF!</definedName>
    <definedName name="mtram" localSheetId="6">#REF!</definedName>
    <definedName name="mtram" localSheetId="0">#REF!</definedName>
    <definedName name="mtram">#REF!</definedName>
    <definedName name="n" localSheetId="6">#REF!</definedName>
    <definedName name="n" localSheetId="0">#REF!</definedName>
    <definedName name="n">#REF!</definedName>
    <definedName name="N1IN">'[9]TONGKE3p '!$U$295</definedName>
    <definedName name="n1pig" localSheetId="6">#REF!</definedName>
    <definedName name="n1pig" localSheetId="0">#REF!</definedName>
    <definedName name="n1pig">#REF!</definedName>
    <definedName name="n1pignc" localSheetId="6">'[9]lam-moi'!#REF!</definedName>
    <definedName name="n1pignc" localSheetId="0">'[9]lam-moi'!#REF!</definedName>
    <definedName name="n1pignc">'[9]lam-moi'!#REF!</definedName>
    <definedName name="n1pigvl" localSheetId="6">'[9]lam-moi'!#REF!</definedName>
    <definedName name="n1pigvl">'[9]lam-moi'!#REF!</definedName>
    <definedName name="n1pind" localSheetId="6">#REF!</definedName>
    <definedName name="n1pind" localSheetId="0">#REF!</definedName>
    <definedName name="n1pind">#REF!</definedName>
    <definedName name="n1pindnc" localSheetId="6">'[9]lam-moi'!#REF!</definedName>
    <definedName name="n1pindnc" localSheetId="0">'[9]lam-moi'!#REF!</definedName>
    <definedName name="n1pindnc">'[9]lam-moi'!#REF!</definedName>
    <definedName name="n1pindvl" localSheetId="6">'[9]lam-moi'!#REF!</definedName>
    <definedName name="n1pindvl">'[9]lam-moi'!#REF!</definedName>
    <definedName name="n1ping" localSheetId="6">#REF!</definedName>
    <definedName name="n1ping" localSheetId="0">#REF!</definedName>
    <definedName name="n1ping">#REF!</definedName>
    <definedName name="n1pingnc" localSheetId="6">'[9]lam-moi'!#REF!</definedName>
    <definedName name="n1pingnc" localSheetId="0">'[9]lam-moi'!#REF!</definedName>
    <definedName name="n1pingnc">'[9]lam-moi'!#REF!</definedName>
    <definedName name="n1pingvl" localSheetId="6">'[9]lam-moi'!#REF!</definedName>
    <definedName name="n1pingvl">'[9]lam-moi'!#REF!</definedName>
    <definedName name="n1pint" localSheetId="6">#REF!</definedName>
    <definedName name="n1pint" localSheetId="0">#REF!</definedName>
    <definedName name="n1pint">#REF!</definedName>
    <definedName name="n1pintnc" localSheetId="6">'[9]lam-moi'!#REF!</definedName>
    <definedName name="n1pintnc" localSheetId="0">'[9]lam-moi'!#REF!</definedName>
    <definedName name="n1pintnc">'[9]lam-moi'!#REF!</definedName>
    <definedName name="n1pintvl" localSheetId="6">'[9]lam-moi'!#REF!</definedName>
    <definedName name="n1pintvl">'[9]lam-moi'!#REF!</definedName>
    <definedName name="n24nc" localSheetId="6">'[9]lam-moi'!#REF!</definedName>
    <definedName name="n24nc">'[9]lam-moi'!#REF!</definedName>
    <definedName name="n24vl" localSheetId="6">'[9]lam-moi'!#REF!</definedName>
    <definedName name="n24vl">'[9]lam-moi'!#REF!</definedName>
    <definedName name="n2mignc" localSheetId="6">'[9]lam-moi'!#REF!</definedName>
    <definedName name="n2mignc">'[9]lam-moi'!#REF!</definedName>
    <definedName name="n2migvl" localSheetId="6">'[9]lam-moi'!#REF!</definedName>
    <definedName name="n2migvl">'[9]lam-moi'!#REF!</definedName>
    <definedName name="n2min1nc" localSheetId="6">'[9]lam-moi'!#REF!</definedName>
    <definedName name="n2min1nc">'[9]lam-moi'!#REF!</definedName>
    <definedName name="n2min1vl" localSheetId="6">'[9]lam-moi'!#REF!</definedName>
    <definedName name="n2min1vl">'[9]lam-moi'!#REF!</definedName>
    <definedName name="nama" localSheetId="0">#REF!</definedName>
    <definedName name="nc1nc" localSheetId="6">'[9]lam-moi'!#REF!</definedName>
    <definedName name="nc1nc">'[9]lam-moi'!#REF!</definedName>
    <definedName name="nc1p" localSheetId="6">#REF!</definedName>
    <definedName name="nc1p" localSheetId="0">#REF!</definedName>
    <definedName name="nc1p">#REF!</definedName>
    <definedName name="nc1vl" localSheetId="6">'[9]lam-moi'!#REF!</definedName>
    <definedName name="nc1vl" localSheetId="0">'[9]lam-moi'!#REF!</definedName>
    <definedName name="nc1vl">'[9]lam-moi'!#REF!</definedName>
    <definedName name="nc24nc" localSheetId="6">'[9]lam-moi'!#REF!</definedName>
    <definedName name="nc24nc">'[9]lam-moi'!#REF!</definedName>
    <definedName name="nc24vl" localSheetId="6">'[9]lam-moi'!#REF!</definedName>
    <definedName name="nc24vl">'[9]lam-moi'!#REF!</definedName>
    <definedName name="nc3p" localSheetId="6">#REF!</definedName>
    <definedName name="nc3p" localSheetId="0">#REF!</definedName>
    <definedName name="nc3p">#REF!</definedName>
    <definedName name="NCBD100" localSheetId="6">#REF!</definedName>
    <definedName name="NCBD100" localSheetId="0">#REF!</definedName>
    <definedName name="NCBD100">#REF!</definedName>
    <definedName name="NCBD200" localSheetId="6">#REF!</definedName>
    <definedName name="NCBD200" localSheetId="0">#REF!</definedName>
    <definedName name="NCBD200">#REF!</definedName>
    <definedName name="NCBD250" localSheetId="6">#REF!</definedName>
    <definedName name="NCBD250" localSheetId="0">#REF!</definedName>
    <definedName name="NCBD250">#REF!</definedName>
    <definedName name="ncdd" localSheetId="6">'[9]TH XL'!#REF!</definedName>
    <definedName name="ncdd" localSheetId="0">'[9]TH XL'!#REF!</definedName>
    <definedName name="ncdd">'[9]TH XL'!#REF!</definedName>
    <definedName name="NCDD2" localSheetId="6">'[9]TH XL'!#REF!</definedName>
    <definedName name="NCDD2" localSheetId="0">'[9]TH XL'!#REF!</definedName>
    <definedName name="NCDD2">'[9]TH XL'!#REF!</definedName>
    <definedName name="NCHC">[9]TNHCHINH!$J$38</definedName>
    <definedName name="nctr" localSheetId="6">'[9]TH XL'!#REF!</definedName>
    <definedName name="nctr">'[9]TH XL'!#REF!</definedName>
    <definedName name="nctram" localSheetId="6">#REF!</definedName>
    <definedName name="nctram" localSheetId="0">#REF!</definedName>
    <definedName name="nctram">#REF!</definedName>
    <definedName name="NCVC100" localSheetId="6">#REF!</definedName>
    <definedName name="NCVC100" localSheetId="0">#REF!</definedName>
    <definedName name="NCVC100">#REF!</definedName>
    <definedName name="NCVC200" localSheetId="6">#REF!</definedName>
    <definedName name="NCVC200" localSheetId="0">#REF!</definedName>
    <definedName name="NCVC200">#REF!</definedName>
    <definedName name="NCVC250" localSheetId="6">#REF!</definedName>
    <definedName name="NCVC250" localSheetId="0">#REF!</definedName>
    <definedName name="NCVC250">#REF!</definedName>
    <definedName name="NCVC3P" localSheetId="6">#REF!</definedName>
    <definedName name="NCVC3P" localSheetId="0">#REF!</definedName>
    <definedName name="NCVC3P">#REF!</definedName>
    <definedName name="nhn" localSheetId="6">#REF!</definedName>
    <definedName name="nhn" localSheetId="0">#REF!</definedName>
    <definedName name="nhn">#REF!</definedName>
    <definedName name="nhnnc" localSheetId="6">'[9]lam-moi'!#REF!</definedName>
    <definedName name="nhnnc" localSheetId="0">'[9]lam-moi'!#REF!</definedName>
    <definedName name="nhnnc">'[9]lam-moi'!#REF!</definedName>
    <definedName name="nhnvl" localSheetId="6">'[9]lam-moi'!#REF!</definedName>
    <definedName name="nhnvl" localSheetId="0">'[9]lam-moi'!#REF!</definedName>
    <definedName name="nhnvl">'[9]lam-moi'!#REF!</definedName>
    <definedName name="nig" localSheetId="6">#REF!</definedName>
    <definedName name="nig" localSheetId="0">#REF!</definedName>
    <definedName name="nig">#REF!</definedName>
    <definedName name="NIG13p">'[9]TONGKE3p '!$T$295</definedName>
    <definedName name="nig1p" localSheetId="6">#REF!</definedName>
    <definedName name="nig1p" localSheetId="0">#REF!</definedName>
    <definedName name="nig1p">#REF!</definedName>
    <definedName name="nig3p" localSheetId="6">#REF!</definedName>
    <definedName name="nig3p" localSheetId="0">#REF!</definedName>
    <definedName name="nig3p">#REF!</definedName>
    <definedName name="nightnc" localSheetId="6">[9]gtrinh!#REF!</definedName>
    <definedName name="nightnc" localSheetId="0">[9]gtrinh!#REF!</definedName>
    <definedName name="nightnc">[9]gtrinh!#REF!</definedName>
    <definedName name="nightvl" localSheetId="6">[9]gtrinh!#REF!</definedName>
    <definedName name="nightvl" localSheetId="0">[9]gtrinh!#REF!</definedName>
    <definedName name="nightvl">[9]gtrinh!#REF!</definedName>
    <definedName name="nignc1p" localSheetId="6">#REF!</definedName>
    <definedName name="nignc1p" localSheetId="0">#REF!</definedName>
    <definedName name="nignc1p">#REF!</definedName>
    <definedName name="nignc3p">'[9]CHITIET VL-NC'!$G$107</definedName>
    <definedName name="nigvl1p" localSheetId="6">#REF!</definedName>
    <definedName name="nigvl1p" localSheetId="0">#REF!</definedName>
    <definedName name="nigvl1p">#REF!</definedName>
    <definedName name="nigvl3p">'[9]CHITIET VL-NC'!$G$99</definedName>
    <definedName name="nin" localSheetId="6">#REF!</definedName>
    <definedName name="nin" localSheetId="0">#REF!</definedName>
    <definedName name="nin">#REF!</definedName>
    <definedName name="nin14nc3p" localSheetId="6">#REF!</definedName>
    <definedName name="nin14nc3p" localSheetId="0">#REF!</definedName>
    <definedName name="nin14nc3p">#REF!</definedName>
    <definedName name="nin14vl3p" localSheetId="6">#REF!</definedName>
    <definedName name="nin14vl3p" localSheetId="0">#REF!</definedName>
    <definedName name="nin14vl3p">#REF!</definedName>
    <definedName name="nin1903p" localSheetId="6">#REF!</definedName>
    <definedName name="nin1903p" localSheetId="0">#REF!</definedName>
    <definedName name="nin1903p">#REF!</definedName>
    <definedName name="nin190nc" localSheetId="6">'[9]lam-moi'!#REF!</definedName>
    <definedName name="nin190nc" localSheetId="0">'[9]lam-moi'!#REF!</definedName>
    <definedName name="nin190nc">'[9]lam-moi'!#REF!</definedName>
    <definedName name="nin190nc3p" localSheetId="6">#REF!</definedName>
    <definedName name="nin190nc3p" localSheetId="0">#REF!</definedName>
    <definedName name="nin190nc3p">#REF!</definedName>
    <definedName name="nin190vl" localSheetId="6">'[9]lam-moi'!#REF!</definedName>
    <definedName name="nin190vl" localSheetId="0">'[9]lam-moi'!#REF!</definedName>
    <definedName name="nin190vl">'[9]lam-moi'!#REF!</definedName>
    <definedName name="nin190vl3p" localSheetId="6">#REF!</definedName>
    <definedName name="nin190vl3p" localSheetId="0">#REF!</definedName>
    <definedName name="nin190vl3p">#REF!</definedName>
    <definedName name="nin1pnc" localSheetId="6">'[9]lam-moi'!#REF!</definedName>
    <definedName name="nin1pnc" localSheetId="0">'[9]lam-moi'!#REF!</definedName>
    <definedName name="nin1pnc">'[9]lam-moi'!#REF!</definedName>
    <definedName name="nin1pvl" localSheetId="6">'[9]lam-moi'!#REF!</definedName>
    <definedName name="nin1pvl" localSheetId="0">'[9]lam-moi'!#REF!</definedName>
    <definedName name="nin1pvl">'[9]lam-moi'!#REF!</definedName>
    <definedName name="nin2903p" localSheetId="6">#REF!</definedName>
    <definedName name="nin2903p" localSheetId="0">#REF!</definedName>
    <definedName name="nin2903p">#REF!</definedName>
    <definedName name="nin290nc3p" localSheetId="6">#REF!</definedName>
    <definedName name="nin290nc3p" localSheetId="0">#REF!</definedName>
    <definedName name="nin290nc3p">#REF!</definedName>
    <definedName name="nin290vl3p" localSheetId="6">#REF!</definedName>
    <definedName name="nin290vl3p" localSheetId="0">#REF!</definedName>
    <definedName name="nin290vl3p">#REF!</definedName>
    <definedName name="nin3p" localSheetId="6">#REF!</definedName>
    <definedName name="nin3p" localSheetId="0">#REF!</definedName>
    <definedName name="nin3p">#REF!</definedName>
    <definedName name="nind" localSheetId="6">#REF!</definedName>
    <definedName name="nind" localSheetId="0">#REF!</definedName>
    <definedName name="nind">#REF!</definedName>
    <definedName name="nind1p" localSheetId="6">#REF!</definedName>
    <definedName name="nind1p" localSheetId="0">#REF!</definedName>
    <definedName name="nind1p">#REF!</definedName>
    <definedName name="nind3p" localSheetId="6">#REF!</definedName>
    <definedName name="nind3p" localSheetId="0">#REF!</definedName>
    <definedName name="nind3p">#REF!</definedName>
    <definedName name="nindnc" localSheetId="6">'[9]lam-moi'!#REF!</definedName>
    <definedName name="nindnc" localSheetId="0">'[9]lam-moi'!#REF!</definedName>
    <definedName name="nindnc">'[9]lam-moi'!#REF!</definedName>
    <definedName name="nindnc1p" localSheetId="6">#REF!</definedName>
    <definedName name="nindnc1p" localSheetId="0">#REF!</definedName>
    <definedName name="nindnc1p">#REF!</definedName>
    <definedName name="nindnc3p" localSheetId="6">#REF!</definedName>
    <definedName name="nindnc3p" localSheetId="0">#REF!</definedName>
    <definedName name="nindnc3p">#REF!</definedName>
    <definedName name="nindvl" localSheetId="6">'[9]lam-moi'!#REF!</definedName>
    <definedName name="nindvl" localSheetId="0">'[9]lam-moi'!#REF!</definedName>
    <definedName name="nindvl">'[9]lam-moi'!#REF!</definedName>
    <definedName name="nindvl1p" localSheetId="6">#REF!</definedName>
    <definedName name="nindvl1p" localSheetId="0">#REF!</definedName>
    <definedName name="nindvl1p">#REF!</definedName>
    <definedName name="nindvl3p" localSheetId="6">#REF!</definedName>
    <definedName name="nindvl3p" localSheetId="0">#REF!</definedName>
    <definedName name="nindvl3p">#REF!</definedName>
    <definedName name="ning1p" localSheetId="6">#REF!</definedName>
    <definedName name="ning1p" localSheetId="0">#REF!</definedName>
    <definedName name="ning1p">#REF!</definedName>
    <definedName name="ningnc1p" localSheetId="6">#REF!</definedName>
    <definedName name="ningnc1p" localSheetId="0">#REF!</definedName>
    <definedName name="ningnc1p">#REF!</definedName>
    <definedName name="ningvl1p" localSheetId="6">#REF!</definedName>
    <definedName name="ningvl1p" localSheetId="0">#REF!</definedName>
    <definedName name="ningvl1p">#REF!</definedName>
    <definedName name="ninnc" localSheetId="6">'[9]lam-moi'!#REF!</definedName>
    <definedName name="ninnc" localSheetId="0">'[9]lam-moi'!#REF!</definedName>
    <definedName name="ninnc">'[9]lam-moi'!#REF!</definedName>
    <definedName name="ninnc3p" localSheetId="6">#REF!</definedName>
    <definedName name="ninnc3p" localSheetId="0">#REF!</definedName>
    <definedName name="ninnc3p">#REF!</definedName>
    <definedName name="nint1p" localSheetId="6">#REF!</definedName>
    <definedName name="nint1p" localSheetId="0">#REF!</definedName>
    <definedName name="nint1p">#REF!</definedName>
    <definedName name="nintnc1p" localSheetId="6">#REF!</definedName>
    <definedName name="nintnc1p" localSheetId="0">#REF!</definedName>
    <definedName name="nintnc1p">#REF!</definedName>
    <definedName name="nintvl1p" localSheetId="6">#REF!</definedName>
    <definedName name="nintvl1p" localSheetId="0">#REF!</definedName>
    <definedName name="nintvl1p">#REF!</definedName>
    <definedName name="ninvl" localSheetId="6">'[9]lam-moi'!#REF!</definedName>
    <definedName name="ninvl" localSheetId="0">'[9]lam-moi'!#REF!</definedName>
    <definedName name="ninvl">'[9]lam-moi'!#REF!</definedName>
    <definedName name="ninvl3p" localSheetId="6">#REF!</definedName>
    <definedName name="ninvl3p" localSheetId="0">#REF!</definedName>
    <definedName name="ninvl3p">#REF!</definedName>
    <definedName name="nl" localSheetId="6">#REF!</definedName>
    <definedName name="nl" localSheetId="0">#REF!</definedName>
    <definedName name="nl">#REF!</definedName>
    <definedName name="NL12nc" localSheetId="6">'[9]#REF'!#REF!</definedName>
    <definedName name="NL12nc" localSheetId="0">'[9]#REF'!#REF!</definedName>
    <definedName name="NL12nc">'[9]#REF'!#REF!</definedName>
    <definedName name="NL12vl" localSheetId="6">'[9]#REF'!#REF!</definedName>
    <definedName name="NL12vl" localSheetId="0">'[9]#REF'!#REF!</definedName>
    <definedName name="NL12vl">'[9]#REF'!#REF!</definedName>
    <definedName name="nl1p" localSheetId="6">#REF!</definedName>
    <definedName name="nl1p" localSheetId="0">#REF!</definedName>
    <definedName name="nl1p">#REF!</definedName>
    <definedName name="nl3p" localSheetId="6">#REF!</definedName>
    <definedName name="nl3p" localSheetId="0">#REF!</definedName>
    <definedName name="nl3p">#REF!</definedName>
    <definedName name="nlht" localSheetId="6">'[9]THPDMoi  (2)'!#REF!</definedName>
    <definedName name="nlht" localSheetId="0">'[9]THPDMoi  (2)'!#REF!</definedName>
    <definedName name="nlht">'[9]THPDMoi  (2)'!#REF!</definedName>
    <definedName name="nlmtc" localSheetId="6">'[9]t-h HA THE'!#REF!</definedName>
    <definedName name="nlmtc" localSheetId="0">'[9]t-h HA THE'!#REF!</definedName>
    <definedName name="nlmtc">'[9]t-h HA THE'!#REF!</definedName>
    <definedName name="nlnc" localSheetId="6">'[9]lam-moi'!#REF!</definedName>
    <definedName name="nlnc">'[9]lam-moi'!#REF!</definedName>
    <definedName name="nlnc3p" localSheetId="6">#REF!</definedName>
    <definedName name="nlnc3p" localSheetId="0">#REF!</definedName>
    <definedName name="nlnc3p">#REF!</definedName>
    <definedName name="nlnc3pha" localSheetId="6">#REF!</definedName>
    <definedName name="nlnc3pha" localSheetId="0">#REF!</definedName>
    <definedName name="nlnc3pha">#REF!</definedName>
    <definedName name="NLTK1p" localSheetId="6">#REF!</definedName>
    <definedName name="NLTK1p" localSheetId="0">#REF!</definedName>
    <definedName name="NLTK1p">#REF!</definedName>
    <definedName name="nlvl" localSheetId="6">'[9]lam-moi'!#REF!</definedName>
    <definedName name="nlvl" localSheetId="0">'[9]lam-moi'!#REF!</definedName>
    <definedName name="nlvl">'[9]lam-moi'!#REF!</definedName>
    <definedName name="nlvl1">[9]chitiet!$G$302</definedName>
    <definedName name="nlvl3p" localSheetId="6">#REF!</definedName>
    <definedName name="nlvl3p" localSheetId="0">#REF!</definedName>
    <definedName name="nlvl3p">#REF!</definedName>
    <definedName name="nm">[20]Ch!$A$11</definedName>
    <definedName name="nn" localSheetId="6">#REF!</definedName>
    <definedName name="nn" localSheetId="0">#REF!</definedName>
    <definedName name="nn">#REF!</definedName>
    <definedName name="nn1p" localSheetId="6">#REF!</definedName>
    <definedName name="nn1p" localSheetId="0">#REF!</definedName>
    <definedName name="nn1p">#REF!</definedName>
    <definedName name="nn3p" localSheetId="6">#REF!</definedName>
    <definedName name="nn3p" localSheetId="0">#REF!</definedName>
    <definedName name="nn3p">#REF!</definedName>
    <definedName name="nnnc" localSheetId="6">'[9]lam-moi'!#REF!</definedName>
    <definedName name="nnnc" localSheetId="0">'[9]lam-moi'!#REF!</definedName>
    <definedName name="nnnc">'[9]lam-moi'!#REF!</definedName>
    <definedName name="nnnc3p" localSheetId="6">#REF!</definedName>
    <definedName name="nnnc3p" localSheetId="0">#REF!</definedName>
    <definedName name="nnnc3p">#REF!</definedName>
    <definedName name="nnvl" localSheetId="6">'[9]lam-moi'!#REF!</definedName>
    <definedName name="nnvl" localSheetId="0">'[9]lam-moi'!#REF!</definedName>
    <definedName name="nnvl">'[9]lam-moi'!#REF!</definedName>
    <definedName name="nnvl3p" localSheetId="6">#REF!</definedName>
    <definedName name="nnvl3p" localSheetId="0">#REF!</definedName>
    <definedName name="nnvl3p">#REF!</definedName>
    <definedName name="nuoc">[32]gvl!$N$38</definedName>
    <definedName name="nx" localSheetId="6">'[9]THPDMoi  (2)'!#REF!</definedName>
    <definedName name="nx">'[9]THPDMoi  (2)'!#REF!</definedName>
    <definedName name="nxmtc" localSheetId="6">'[9]t-h HA THE'!#REF!</definedName>
    <definedName name="nxmtc">'[9]t-h HA THE'!#REF!</definedName>
    <definedName name="nyfgby3x6lt" localSheetId="6">#REF!</definedName>
    <definedName name="nyfgby3x6lt" localSheetId="0">#REF!</definedName>
    <definedName name="nyfgby3x6lt">#REF!</definedName>
    <definedName name="nyfgby4x6lt" localSheetId="6">#REF!</definedName>
    <definedName name="nyfgby4x6lt" localSheetId="0">#REF!</definedName>
    <definedName name="nyfgby4x6lt">#REF!</definedName>
    <definedName name="nyfgby4x95" localSheetId="6">#REF!</definedName>
    <definedName name="nyfgby4x95" localSheetId="0">#REF!</definedName>
    <definedName name="nyfgby4x95">#REF!</definedName>
    <definedName name="nyfgby5x6lt" localSheetId="6">#REF!</definedName>
    <definedName name="nyfgby5x6lt" localSheetId="0">#REF!</definedName>
    <definedName name="nyfgby5x6lt">#REF!</definedName>
    <definedName name="nym3x2.5flt" localSheetId="6">#REF!</definedName>
    <definedName name="nym3x2.5flt" localSheetId="0">#REF!</definedName>
    <definedName name="nym3x2.5flt">#REF!</definedName>
    <definedName name="nyy11x1x500" localSheetId="6">#REF!</definedName>
    <definedName name="nyy11x1x500" localSheetId="0">#REF!</definedName>
    <definedName name="nyy11x1x500">#REF!</definedName>
    <definedName name="nyy14x1x500" localSheetId="6">#REF!</definedName>
    <definedName name="nyy14x1x500" localSheetId="0">#REF!</definedName>
    <definedName name="nyy14x1x500">#REF!</definedName>
    <definedName name="nyy16x1x500" localSheetId="6">#REF!</definedName>
    <definedName name="nyy16x1x500" localSheetId="0">#REF!</definedName>
    <definedName name="nyy16x1x500">#REF!</definedName>
    <definedName name="nyy18x1x500" localSheetId="6">#REF!</definedName>
    <definedName name="nyy18x1x500" localSheetId="0">#REF!</definedName>
    <definedName name="nyy18x1x500">#REF!</definedName>
    <definedName name="nyy21x1x500" localSheetId="6">#REF!</definedName>
    <definedName name="nyy21x1x500" localSheetId="0">#REF!</definedName>
    <definedName name="nyy21x1x500">#REF!</definedName>
    <definedName name="nyy25x1x500" localSheetId="6">#REF!</definedName>
    <definedName name="nyy25x1x500" localSheetId="0">#REF!</definedName>
    <definedName name="nyy25x1x500">#REF!</definedName>
    <definedName name="nyy2x4x16" localSheetId="6">#REF!</definedName>
    <definedName name="nyy2x4x16" localSheetId="0">#REF!</definedName>
    <definedName name="nyy2x4x16">#REF!</definedName>
    <definedName name="nyy3x6" localSheetId="6">#REF!</definedName>
    <definedName name="nyy3x6" localSheetId="0">#REF!</definedName>
    <definedName name="nyy3x6">#REF!</definedName>
    <definedName name="nyy4x10" localSheetId="6">#REF!</definedName>
    <definedName name="nyy4x10" localSheetId="0">#REF!</definedName>
    <definedName name="nyy4x10">#REF!</definedName>
    <definedName name="nyy4x120" localSheetId="6">#REF!</definedName>
    <definedName name="nyy4x120" localSheetId="0">#REF!</definedName>
    <definedName name="nyy4x120">#REF!</definedName>
    <definedName name="nyy4x16" localSheetId="6">#REF!</definedName>
    <definedName name="nyy4x16" localSheetId="0">#REF!</definedName>
    <definedName name="nyy4x16">#REF!</definedName>
    <definedName name="nyy4x185" localSheetId="6">#REF!</definedName>
    <definedName name="nyy4x185" localSheetId="0">#REF!</definedName>
    <definedName name="nyy4x185">#REF!</definedName>
    <definedName name="nyy4x1x300" localSheetId="6">#REF!</definedName>
    <definedName name="nyy4x1x300" localSheetId="0">#REF!</definedName>
    <definedName name="nyy4x1x300">#REF!</definedName>
    <definedName name="nyy4x1x400" localSheetId="6">#REF!</definedName>
    <definedName name="nyy4x1x400" localSheetId="0">#REF!</definedName>
    <definedName name="nyy4x1x400">#REF!</definedName>
    <definedName name="nyy4x1x500" localSheetId="6">#REF!</definedName>
    <definedName name="nyy4x1x500" localSheetId="0">#REF!</definedName>
    <definedName name="nyy4x1x500">#REF!</definedName>
    <definedName name="nyy4x25" localSheetId="6">#REF!</definedName>
    <definedName name="nyy4x25" localSheetId="0">#REF!</definedName>
    <definedName name="nyy4x25">#REF!</definedName>
    <definedName name="nyy4x50" localSheetId="6">#REF!</definedName>
    <definedName name="nyy4x50" localSheetId="0">#REF!</definedName>
    <definedName name="nyy4x50">#REF!</definedName>
    <definedName name="nyy4x70" localSheetId="6">#REF!</definedName>
    <definedName name="nyy4x70" localSheetId="0">#REF!</definedName>
    <definedName name="nyy4x70">#REF!</definedName>
    <definedName name="nyy4x95" localSheetId="6">#REF!</definedName>
    <definedName name="nyy4x95" localSheetId="0">#REF!</definedName>
    <definedName name="nyy4x95">#REF!</definedName>
    <definedName name="nyy5x4" localSheetId="6">#REF!</definedName>
    <definedName name="nyy5x4" localSheetId="0">#REF!</definedName>
    <definedName name="nyy5x4">#REF!</definedName>
    <definedName name="nyy5x6" localSheetId="6">#REF!</definedName>
    <definedName name="nyy5x6" localSheetId="0">#REF!</definedName>
    <definedName name="nyy5x6">#REF!</definedName>
    <definedName name="nyy7x1x300" localSheetId="6">#REF!</definedName>
    <definedName name="nyy7x1x300" localSheetId="0">#REF!</definedName>
    <definedName name="nyy7x1x300">#REF!</definedName>
    <definedName name="nyy7x1x500" localSheetId="6">#REF!</definedName>
    <definedName name="nyy7x1x500" localSheetId="0">#REF!</definedName>
    <definedName name="nyy7x1x500">#REF!</definedName>
    <definedName name="OPERATING_EQUIPMENT" localSheetId="6">#REF!</definedName>
    <definedName name="OPERATING_EQUIPMENT" localSheetId="0">#REF!</definedName>
    <definedName name="OPERATING_EQUIPMENT">#REF!</definedName>
    <definedName name="osc" localSheetId="6">'[9]THPDMoi  (2)'!#REF!</definedName>
    <definedName name="osc" localSheetId="0">'[9]THPDMoi  (2)'!#REF!</definedName>
    <definedName name="osc">'[9]THPDMoi  (2)'!#REF!</definedName>
    <definedName name="ot" localSheetId="6">#REF!</definedName>
    <definedName name="ot" localSheetId="0">#REF!</definedName>
    <definedName name="ot">#REF!</definedName>
    <definedName name="P_TERLATIH">#REF!</definedName>
    <definedName name="P_TUKANG">#REF!</definedName>
    <definedName name="p1ti50" localSheetId="6">#REF!</definedName>
    <definedName name="p1ti50" localSheetId="0">#REF!</definedName>
    <definedName name="p1ti50">#REF!</definedName>
    <definedName name="p1ti60" localSheetId="6">#REF!</definedName>
    <definedName name="p1ti60" localSheetId="0">#REF!</definedName>
    <definedName name="p1ti60">#REF!</definedName>
    <definedName name="p1ti70" localSheetId="6">#REF!</definedName>
    <definedName name="p1ti70" localSheetId="0">#REF!</definedName>
    <definedName name="p1ti70">#REF!</definedName>
    <definedName name="p1ti80" localSheetId="6">#REF!</definedName>
    <definedName name="p1ti80" localSheetId="0">#REF!</definedName>
    <definedName name="p1ti80">#REF!</definedName>
    <definedName name="p1tif50" localSheetId="6">#REF!</definedName>
    <definedName name="p1tif50" localSheetId="0">#REF!</definedName>
    <definedName name="p1tif50">#REF!</definedName>
    <definedName name="p2ti50" localSheetId="6">#REF!</definedName>
    <definedName name="p2ti50" localSheetId="0">#REF!</definedName>
    <definedName name="p2ti50">#REF!</definedName>
    <definedName name="p2ti60" localSheetId="6">#REF!</definedName>
    <definedName name="p2ti60" localSheetId="0">#REF!</definedName>
    <definedName name="p2ti60">#REF!</definedName>
    <definedName name="p2ti70" localSheetId="6">#REF!</definedName>
    <definedName name="p2ti70" localSheetId="0">#REF!</definedName>
    <definedName name="p2ti70">#REF!</definedName>
    <definedName name="p2ti80" localSheetId="6">#REF!</definedName>
    <definedName name="p2ti80" localSheetId="0">#REF!</definedName>
    <definedName name="p2ti80">#REF!</definedName>
    <definedName name="p2tif50" localSheetId="6">#REF!</definedName>
    <definedName name="p2tif50" localSheetId="0">#REF!</definedName>
    <definedName name="p2tif50">#REF!</definedName>
    <definedName name="p3al50" localSheetId="6">#REF!</definedName>
    <definedName name="p3al50" localSheetId="0">#REF!</definedName>
    <definedName name="p3al50">#REF!</definedName>
    <definedName name="p3al60" localSheetId="6">#REF!</definedName>
    <definedName name="p3al60" localSheetId="0">#REF!</definedName>
    <definedName name="p3al60">#REF!</definedName>
    <definedName name="p3al70" localSheetId="6">#REF!</definedName>
    <definedName name="p3al70" localSheetId="0">#REF!</definedName>
    <definedName name="p3al70">#REF!</definedName>
    <definedName name="p3al80" localSheetId="6">#REF!</definedName>
    <definedName name="p3al80" localSheetId="0">#REF!</definedName>
    <definedName name="p3al80">#REF!</definedName>
    <definedName name="p3ati50" localSheetId="6">#REF!</definedName>
    <definedName name="p3ati50" localSheetId="0">#REF!</definedName>
    <definedName name="p3ati50">#REF!</definedName>
    <definedName name="p3ati60" localSheetId="6">#REF!</definedName>
    <definedName name="p3ati60" localSheetId="0">#REF!</definedName>
    <definedName name="p3ati60">#REF!</definedName>
    <definedName name="p3atif50" localSheetId="6">#REF!</definedName>
    <definedName name="p3atif50" localSheetId="0">#REF!</definedName>
    <definedName name="p3atif50">#REF!</definedName>
    <definedName name="p3atifr50" localSheetId="6">#REF!</definedName>
    <definedName name="p3atifr50" localSheetId="0">#REF!</definedName>
    <definedName name="p3atifr50">#REF!</definedName>
    <definedName name="p3atifr60" localSheetId="6">#REF!</definedName>
    <definedName name="p3atifr60" localSheetId="0">#REF!</definedName>
    <definedName name="p3atifr60">#REF!</definedName>
    <definedName name="p3ti50" localSheetId="6">#REF!</definedName>
    <definedName name="p3ti50" localSheetId="0">#REF!</definedName>
    <definedName name="p3ti50">#REF!</definedName>
    <definedName name="p3ti60" localSheetId="6">#REF!</definedName>
    <definedName name="p3ti60" localSheetId="0">#REF!</definedName>
    <definedName name="p3ti60">#REF!</definedName>
    <definedName name="p3ti70" localSheetId="6">#REF!</definedName>
    <definedName name="p3ti70" localSheetId="0">#REF!</definedName>
    <definedName name="p3ti70">#REF!</definedName>
    <definedName name="p3ti80" localSheetId="6">#REF!</definedName>
    <definedName name="p3ti80" localSheetId="0">#REF!</definedName>
    <definedName name="p3ti80">#REF!</definedName>
    <definedName name="p3tif50" localSheetId="6">#REF!</definedName>
    <definedName name="p3tif50" localSheetId="0">#REF!</definedName>
    <definedName name="p3tif50">#REF!</definedName>
    <definedName name="pabf100" localSheetId="6">#REF!</definedName>
    <definedName name="pabf100" localSheetId="0">#REF!</definedName>
    <definedName name="pabf100">#REF!</definedName>
    <definedName name="pabf125" localSheetId="6">#REF!</definedName>
    <definedName name="pabf125" localSheetId="0">#REF!</definedName>
    <definedName name="pabf125">#REF!</definedName>
    <definedName name="pabf150" localSheetId="6">#REF!</definedName>
    <definedName name="pabf150" localSheetId="0">#REF!</definedName>
    <definedName name="pabf150">#REF!</definedName>
    <definedName name="pabf4" localSheetId="6">#REF!</definedName>
    <definedName name="pabf4" localSheetId="0">#REF!</definedName>
    <definedName name="pabf4">#REF!</definedName>
    <definedName name="pabf6" localSheetId="6">#REF!</definedName>
    <definedName name="pabf6" localSheetId="0">#REF!</definedName>
    <definedName name="pabf6">#REF!</definedName>
    <definedName name="pabf65" localSheetId="6">#REF!</definedName>
    <definedName name="pabf65" localSheetId="0">#REF!</definedName>
    <definedName name="pabf65">#REF!</definedName>
    <definedName name="pabf80" localSheetId="6">#REF!</definedName>
    <definedName name="pabf80" localSheetId="0">#REF!</definedName>
    <definedName name="pabf80">#REF!</definedName>
    <definedName name="PAKET" localSheetId="6">#REF!</definedName>
    <definedName name="PAKET" localSheetId="0">#REF!</definedName>
    <definedName name="PAKET">#REF!</definedName>
    <definedName name="pakf100" localSheetId="6">#REF!</definedName>
    <definedName name="pakf100" localSheetId="0">#REF!</definedName>
    <definedName name="pakf100">#REF!</definedName>
    <definedName name="pakf150" localSheetId="6">#REF!</definedName>
    <definedName name="pakf150" localSheetId="0">#REF!</definedName>
    <definedName name="pakf150">#REF!</definedName>
    <definedName name="pakf80" localSheetId="6">#REF!</definedName>
    <definedName name="pakf80" localSheetId="0">#REF!</definedName>
    <definedName name="pakf80">#REF!</definedName>
    <definedName name="paku">'[24]dft-harga'!$G$75</definedName>
    <definedName name="pakuseng">'[24]dft-harga'!$G$76</definedName>
    <definedName name="pakutripleks">'[24]dft-harga'!$G$80</definedName>
    <definedName name="papan">'[24]dft-harga'!$G$81</definedName>
    <definedName name="PASIRURUG">'[8]Analisa Quarry'!#REF!</definedName>
    <definedName name="pbsf100" localSheetId="6">#REF!</definedName>
    <definedName name="pbsf100" localSheetId="0">#REF!</definedName>
    <definedName name="pbsf100">#REF!</definedName>
    <definedName name="pbsf150" localSheetId="6">#REF!</definedName>
    <definedName name="pbsf150" localSheetId="0">#REF!</definedName>
    <definedName name="pbsf150">#REF!</definedName>
    <definedName name="pbsf65" localSheetId="6">#REF!</definedName>
    <definedName name="pbsf65" localSheetId="0">#REF!</definedName>
    <definedName name="pbsf65">#REF!</definedName>
    <definedName name="pbsf80" localSheetId="6">#REF!</definedName>
    <definedName name="pbsf80" localSheetId="0">#REF!</definedName>
    <definedName name="pbsf80">#REF!</definedName>
    <definedName name="PEDESTRIANROLLER">[8]Peralatan!#REF!</definedName>
    <definedName name="PEK" localSheetId="6">#REF!</definedName>
    <definedName name="pek" localSheetId="0">#REF!</definedName>
    <definedName name="PEK">#REF!</definedName>
    <definedName name="pekerja">[24]Tabels!$K$9</definedName>
    <definedName name="PEKERJAAN__A_C" localSheetId="6">#REF!</definedName>
    <definedName name="PEKERJAAN__A_C" localSheetId="0">#REF!</definedName>
    <definedName name="PEKERJAAN__A_C">#REF!</definedName>
    <definedName name="PEKERJAAN_CAT" localSheetId="6">#REF!</definedName>
    <definedName name="PEKERJAAN_CAT" localSheetId="0">#REF!</definedName>
    <definedName name="PEKERJAAN_CAT">#REF!</definedName>
    <definedName name="PEKERJAAN_CCTV__SOUND_SYSTEM____MATV" localSheetId="6">#REF!</definedName>
    <definedName name="PEKERJAAN_CCTV__SOUND_SYSTEM____MATV" localSheetId="0">#REF!</definedName>
    <definedName name="PEKERJAAN_CCTV__SOUND_SYSTEM____MATV">#REF!</definedName>
    <definedName name="PEKERJAAN_DINDING_DAN_FINISHING_DINDING" localSheetId="6">#REF!</definedName>
    <definedName name="PEKERJAAN_DINDING_DAN_FINISHING_DINDING" localSheetId="0">#REF!</definedName>
    <definedName name="PEKERJAAN_DINDING_DAN_FINISHING_DINDING">#REF!</definedName>
    <definedName name="PEKERJAAN_FINISHING_LANTAI" localSheetId="6">#REF!</definedName>
    <definedName name="PEKERJAAN_FINISHING_LANTAI" localSheetId="0">#REF!</definedName>
    <definedName name="PEKERJAAN_FINISHING_LANTAI">#REF!</definedName>
    <definedName name="PEKERJAAN_GONDOLA" localSheetId="6">#REF!</definedName>
    <definedName name="PEKERJAAN_GONDOLA" localSheetId="0">#REF!</definedName>
    <definedName name="PEKERJAAN_GONDOLA">#REF!</definedName>
    <definedName name="PEKERJAAN_LIFT_ex_KOREA" localSheetId="6">#REF!</definedName>
    <definedName name="PEKERJAAN_LIFT_ex_KOREA" localSheetId="0">#REF!</definedName>
    <definedName name="PEKERJAAN_LIFT_ex_KOREA">#REF!</definedName>
    <definedName name="PEKERJAAN_LISTRIK___GENSET" localSheetId="6">#REF!</definedName>
    <definedName name="PEKERJAAN_LISTRIK___GENSET" localSheetId="0">#REF!</definedName>
    <definedName name="PEKERJAAN_LISTRIK___GENSET">#REF!</definedName>
    <definedName name="PEKERJAAN_LUAR" localSheetId="6">#REF!</definedName>
    <definedName name="PEKERJAAN_LUAR" localSheetId="0">#REF!</definedName>
    <definedName name="PEKERJAAN_LUAR">#REF!</definedName>
    <definedName name="PEKERJAAN_PLAFOND" localSheetId="6">#REF!</definedName>
    <definedName name="PEKERJAAN_PLAFOND" localSheetId="0">#REF!</definedName>
    <definedName name="PEKERJAAN_PLAFOND">#REF!</definedName>
    <definedName name="PEKERJAAN_PLUMBING___SANITARY" localSheetId="6">#REF!</definedName>
    <definedName name="PEKERJAAN_PLUMBING___SANITARY" localSheetId="0">#REF!</definedName>
    <definedName name="PEKERJAAN_PLUMBING___SANITARY">#REF!</definedName>
    <definedName name="PEKERJAAN_PONDASI" localSheetId="6">#REF!</definedName>
    <definedName name="PEKERJAAN_PONDASI" localSheetId="0">#REF!</definedName>
    <definedName name="PEKERJAAN_PONDASI">#REF!</definedName>
    <definedName name="PEKERJAAN_RAILING_DAN_LAIN___LAIN" localSheetId="6">#REF!</definedName>
    <definedName name="PEKERJAAN_RAILING_DAN_LAIN___LAIN" localSheetId="0">#REF!</definedName>
    <definedName name="PEKERJAAN_RAILING_DAN_LAIN___LAIN">#REF!</definedName>
    <definedName name="PEKERJAAN_SPRINKLER___FIRE_FIGHTING" localSheetId="6">#REF!</definedName>
    <definedName name="PEKERJAAN_SPRINKLER___FIRE_FIGHTING" localSheetId="0">#REF!</definedName>
    <definedName name="PEKERJAAN_SPRINKLER___FIRE_FIGHTING">#REF!</definedName>
    <definedName name="PEKERJAAN_STRUKTUR_ATAS_DAN_ATAP" localSheetId="6">#REF!</definedName>
    <definedName name="PEKERJAAN_STRUKTUR_ATAS_DAN_ATAP" localSheetId="0">#REF!</definedName>
    <definedName name="PEKERJAAN_STRUKTUR_ATAS_DAN_ATAP">#REF!</definedName>
    <definedName name="PEKERJAAN_SUB_STRUKTUR" localSheetId="6">#REF!</definedName>
    <definedName name="PEKERJAAN_SUB_STRUKTUR" localSheetId="0">#REF!</definedName>
    <definedName name="PEKERJAAN_SUB_STRUKTUR">#REF!</definedName>
    <definedName name="PEKERJAAN_TANAH" localSheetId="6">#REF!</definedName>
    <definedName name="PEKERJAAN_TANAH" localSheetId="0">#REF!</definedName>
    <definedName name="PEKERJAAN_TANAH">#REF!</definedName>
    <definedName name="PEKERJAAN_TELEPON" localSheetId="6">#REF!</definedName>
    <definedName name="PEKERJAAN_TELEPON" localSheetId="0">#REF!</definedName>
    <definedName name="PEKERJAAN_TELEPON">#REF!</definedName>
    <definedName name="Pembongkaran">[57]NP!$L$841:$V$901</definedName>
    <definedName name="penawar">[50]ch!$D$6</definedName>
    <definedName name="pgc" localSheetId="6">#REF!</definedName>
    <definedName name="pgc" localSheetId="0">#REF!</definedName>
    <definedName name="pgc">#REF!</definedName>
    <definedName name="Pick_Up">#REF!</definedName>
    <definedName name="PILMEN1">#REF!</definedName>
    <definedName name="PILMEN2">#REF!</definedName>
    <definedName name="PIPA_508">#REF!</definedName>
    <definedName name="PLAT_SAMB">#REF!</definedName>
    <definedName name="pleks12">'[24]dft-harga'!$G$68</definedName>
    <definedName name="plum" localSheetId="6">#REF!</definedName>
    <definedName name="plum" localSheetId="0">#REF!</definedName>
    <definedName name="plum">#REF!</definedName>
    <definedName name="PONTON">#REF!</definedName>
    <definedName name="pph" localSheetId="6">#REF!</definedName>
    <definedName name="pph" localSheetId="0">#REF!</definedName>
    <definedName name="pph">#REF!</definedName>
    <definedName name="ppn" localSheetId="6">#REF!</definedName>
    <definedName name="ppn" localSheetId="0">#REF!</definedName>
    <definedName name="ppn">#REF!</definedName>
    <definedName name="pr">[45]Meto!#REF!</definedName>
    <definedName name="_xlnm.Print_Area" localSheetId="6">BU!$A$1:$U$50</definedName>
    <definedName name="_xlnm.Print_Area" localSheetId="5">'Non Personil'!$B$3:$H$41</definedName>
    <definedName name="_xlnm.Print_Area" localSheetId="4">Personil!$B$3:$I$33</definedName>
    <definedName name="_xlnm.Print_Area" localSheetId="2">'Rekap (Laporan)'!$A$2:$I$54</definedName>
    <definedName name="_xlnm.Print_Area" localSheetId="3">'Rekap (Personil)'!$A$2:$I$51</definedName>
    <definedName name="_xlnm.Print_Area" localSheetId="7">Sheet4!$A$1:$K$25,Sheet4!$A$28:$K$71,Sheet4!$A$74:$K$102</definedName>
    <definedName name="_xlnm.Print_Area" localSheetId="0">#REF!</definedName>
    <definedName name="_xlnm.Print_Area">#REF!</definedName>
    <definedName name="PRINT_AREA_MI" localSheetId="6">#REF!</definedName>
    <definedName name="PRINT_AREA_MI" localSheetId="0">#REF!</definedName>
    <definedName name="PRINT_AREA_MI">#REF!</definedName>
    <definedName name="_xlnm.Print_Titles">#N/A</definedName>
    <definedName name="PRO" localSheetId="6">#REF!</definedName>
    <definedName name="PRO" localSheetId="0">#REF!</definedName>
    <definedName name="PRO">#REF!</definedName>
    <definedName name="prs" localSheetId="6">#REF!</definedName>
    <definedName name="prs" localSheetId="0">#REF!</definedName>
    <definedName name="prs">#REF!</definedName>
    <definedName name="pt">[20]Ch!$A$10</definedName>
    <definedName name="PTNC">'[9]DON GIA'!$G$227</definedName>
    <definedName name="PTR">#REF!</definedName>
    <definedName name="PUSAT">#REF!</definedName>
    <definedName name="Q" localSheetId="6">[9]giathanh1!#REF!</definedName>
    <definedName name="Q" localSheetId="0">[9]giathanh1!#REF!</definedName>
    <definedName name="Q">[9]giathanh1!#REF!</definedName>
    <definedName name="QR_BC">#REF!</definedName>
    <definedName name="ra11p" localSheetId="6">#REF!</definedName>
    <definedName name="ra11p" localSheetId="0">#REF!</definedName>
    <definedName name="ra11p">#REF!</definedName>
    <definedName name="ra13p" localSheetId="6">#REF!</definedName>
    <definedName name="ra13p" localSheetId="0">#REF!</definedName>
    <definedName name="ra13p">#REF!</definedName>
    <definedName name="RAB_APBD">#REF!</definedName>
    <definedName name="RAB_APBN">#REF!</definedName>
    <definedName name="rack1" localSheetId="6">'[9]THPDMoi  (2)'!#REF!</definedName>
    <definedName name="rack1" localSheetId="0">'[9]THPDMoi  (2)'!#REF!</definedName>
    <definedName name="rack1">'[9]THPDMoi  (2)'!#REF!</definedName>
    <definedName name="rack2" localSheetId="6">'[9]THPDMoi  (2)'!#REF!</definedName>
    <definedName name="rack2" localSheetId="0">'[9]THPDMoi  (2)'!#REF!</definedName>
    <definedName name="rack2">'[9]THPDMoi  (2)'!#REF!</definedName>
    <definedName name="rack3" localSheetId="6">'[9]THPDMoi  (2)'!#REF!</definedName>
    <definedName name="rack3">'[9]THPDMoi  (2)'!#REF!</definedName>
    <definedName name="rack4" localSheetId="6">'[9]THPDMoi  (2)'!#REF!</definedName>
    <definedName name="rack4">'[9]THPDMoi  (2)'!#REF!</definedName>
    <definedName name="RAP" localSheetId="6">#REF!</definedName>
    <definedName name="RAP" localSheetId="0">#REF!</definedName>
    <definedName name="RAP">#REF!</definedName>
    <definedName name="REAL" localSheetId="6">#REF!</definedName>
    <definedName name="REAL" localSheetId="0">#REF!</definedName>
    <definedName name="REAL">#REF!</definedName>
    <definedName name="res">'[48]AN-E'!#REF!</definedName>
    <definedName name="ret">'[36]meth hsl nego'!#REF!</definedName>
    <definedName name="RINCIANSEWA">[8]Peralatan!#REF!</definedName>
    <definedName name="ROUND" localSheetId="6">#REF!</definedName>
    <definedName name="ROUND" localSheetId="0">#REF!</definedName>
    <definedName name="ROUND">#REF!</definedName>
    <definedName name="Rp" localSheetId="0">#REF!</definedName>
    <definedName name="Rucika_Wavin" localSheetId="6">#REF!</definedName>
    <definedName name="Rucika_Wavin" localSheetId="0">#REF!</definedName>
    <definedName name="Rucika_Wavin">#REF!</definedName>
    <definedName name="rukan_a" localSheetId="6">[58]TOWN!#REF!</definedName>
    <definedName name="rukan_a" localSheetId="0">[58]TOWN!#REF!</definedName>
    <definedName name="rukan_a">[58]TOWN!#REF!</definedName>
    <definedName name="rukan_aa" localSheetId="6">[58]TOWN!#REF!</definedName>
    <definedName name="rukan_aa" localSheetId="0">[58]TOWN!#REF!</definedName>
    <definedName name="rukan_aa">[58]TOWN!#REF!</definedName>
    <definedName name="rukan_b" localSheetId="6">[58]TOWN!#REF!</definedName>
    <definedName name="rukan_b">[58]TOWN!#REF!</definedName>
    <definedName name="rukan_c" localSheetId="6">[58]TOWN!#REF!</definedName>
    <definedName name="rukan_c">[58]TOWN!#REF!</definedName>
    <definedName name="rukan_cc" localSheetId="6">[58]TOWN!#REF!</definedName>
    <definedName name="rukan_cc">[58]TOWN!#REF!</definedName>
    <definedName name="rukan_d" localSheetId="6">[58]TOWN!#REF!</definedName>
    <definedName name="rukan_d">[58]TOWN!#REF!</definedName>
    <definedName name="rukan_dd" localSheetId="6">[58]TOWN!#REF!</definedName>
    <definedName name="rukan_dd">[58]TOWN!#REF!</definedName>
    <definedName name="rukan_e" localSheetId="6">[58]TOWN!#REF!</definedName>
    <definedName name="rukan_e">[58]TOWN!#REF!</definedName>
    <definedName name="rukan_ee" localSheetId="6">[58]TOWN!#REF!</definedName>
    <definedName name="rukan_ee">[58]TOWN!#REF!</definedName>
    <definedName name="RUTIN" localSheetId="6">'[11]Kuantitas &amp; Harga'!#REF!</definedName>
    <definedName name="RUTIN">'[11]Kuantitas &amp; Harga'!#REF!</definedName>
    <definedName name="S" localSheetId="6">#REF!</definedName>
    <definedName name="s" localSheetId="0">[45]Meto!#REF!</definedName>
    <definedName name="S">#REF!</definedName>
    <definedName name="sa">#REF!</definedName>
    <definedName name="satu">#REF!</definedName>
    <definedName name="SBOQ">#REF!</definedName>
    <definedName name="SBOQ1">#REF!</definedName>
    <definedName name="SBOQ2">#REF!</definedName>
    <definedName name="SBQ">#REF!</definedName>
    <definedName name="SCEC">[59]Profil!$C$2</definedName>
    <definedName name="Schd" localSheetId="0">[60]Rkp!$F$92,[60]Rkp!#REF!,[60]Rkp!$F$54</definedName>
    <definedName name="sd3p" localSheetId="6">'[9]lam-moi'!#REF!</definedName>
    <definedName name="sd3p" localSheetId="0">'[9]lam-moi'!#REF!</definedName>
    <definedName name="sd3p">'[9]lam-moi'!#REF!</definedName>
    <definedName name="sdfgfhjkj" localSheetId="6">[44]Cover!#REF!</definedName>
    <definedName name="sdfgfhjkj">[44]Cover!#REF!</definedName>
    <definedName name="SDMONG" localSheetId="6">#REF!</definedName>
    <definedName name="SDMONG" localSheetId="0">#REF!</definedName>
    <definedName name="SDMONG">#REF!</definedName>
    <definedName name="semen">'[24]dft-harga'!$G$95</definedName>
    <definedName name="semenputih">'[24]dft-harga'!$G$96</definedName>
    <definedName name="senggelkecil">'[24]dft-harga'!$G$98</definedName>
    <definedName name="SETFOOT">#REF!</definedName>
    <definedName name="SETHEAD">#REF!</definedName>
    <definedName name="sfvd100" localSheetId="6">#REF!</definedName>
    <definedName name="sfvd100" localSheetId="0">#REF!</definedName>
    <definedName name="sfvd100">#REF!</definedName>
    <definedName name="sg" localSheetId="6">#REF!</definedName>
    <definedName name="sg" localSheetId="0">#REF!</definedName>
    <definedName name="sg">#REF!</definedName>
    <definedName name="sgnc" localSheetId="6">[9]gtrinh!#REF!</definedName>
    <definedName name="sgnc" localSheetId="0">[9]gtrinh!#REF!</definedName>
    <definedName name="sgnc">[9]gtrinh!#REF!</definedName>
    <definedName name="sgvl" localSheetId="6">[9]gtrinh!#REF!</definedName>
    <definedName name="sgvl" localSheetId="0">[9]gtrinh!#REF!</definedName>
    <definedName name="sgvl">[9]gtrinh!#REF!</definedName>
    <definedName name="sht" localSheetId="6">'[9]THPDMoi  (2)'!#REF!</definedName>
    <definedName name="sht">'[9]THPDMoi  (2)'!#REF!</definedName>
    <definedName name="sht3p" localSheetId="6">'[9]lam-moi'!#REF!</definedName>
    <definedName name="sht3p">'[9]lam-moi'!#REF!</definedName>
    <definedName name="SIRTU">'[8]Analisa Quarry'!#REF!</definedName>
    <definedName name="SL_CRD" localSheetId="6">#REF!</definedName>
    <definedName name="SL_CRD" localSheetId="0">#REF!</definedName>
    <definedName name="SL_CRD">#REF!</definedName>
    <definedName name="SL_CRS" localSheetId="6">#REF!</definedName>
    <definedName name="SL_CRS" localSheetId="0">#REF!</definedName>
    <definedName name="SL_CRS">#REF!</definedName>
    <definedName name="SL_CS" localSheetId="6">#REF!</definedName>
    <definedName name="SL_CS" localSheetId="0">#REF!</definedName>
    <definedName name="SL_CS">#REF!</definedName>
    <definedName name="SL_DD" localSheetId="6">#REF!</definedName>
    <definedName name="SL_DD" localSheetId="0">#REF!</definedName>
    <definedName name="SL_DD">#REF!</definedName>
    <definedName name="SLING">#REF!</definedName>
    <definedName name="soc3p" localSheetId="6">#REF!</definedName>
    <definedName name="soc3p" localSheetId="0">#REF!</definedName>
    <definedName name="soc3p">#REF!</definedName>
    <definedName name="spk1p" localSheetId="6">'[9]#REF'!#REF!</definedName>
    <definedName name="spk1p" localSheetId="0">'[9]#REF'!#REF!</definedName>
    <definedName name="spk1p">'[9]#REF'!#REF!</definedName>
    <definedName name="spk3p" localSheetId="6">'[9]lam-moi'!#REF!</definedName>
    <definedName name="spk3p" localSheetId="0">'[9]lam-moi'!#REF!</definedName>
    <definedName name="spk3p">'[9]lam-moi'!#REF!</definedName>
    <definedName name="SPRAYER">[8]Peralatan!#REF!</definedName>
    <definedName name="SS_3.11">#REF!</definedName>
    <definedName name="SS_8.01_1_">#REF!</definedName>
    <definedName name="SS_8.01_11_A">#REF!</definedName>
    <definedName name="SS_8.01_2_">#REF!</definedName>
    <definedName name="SS_8.01_3_">#REF!</definedName>
    <definedName name="SS_8.04_1_A">#REF!</definedName>
    <definedName name="SS_9.05_3_">#REF!</definedName>
    <definedName name="ssss" localSheetId="6">#REF!</definedName>
    <definedName name="ssss" localSheetId="0">#REF!</definedName>
    <definedName name="ssss">#REF!</definedName>
    <definedName name="st" localSheetId="6">#REF!</definedName>
    <definedName name="st" localSheetId="0">#REF!</definedName>
    <definedName name="st">#REF!</definedName>
    <definedName name="st3p" localSheetId="6">'[9]lam-moi'!#REF!</definedName>
    <definedName name="st3p" localSheetId="0">'[9]lam-moi'!#REF!</definedName>
    <definedName name="st3p">'[9]lam-moi'!#REF!</definedName>
    <definedName name="STAMPER">#REF!</definedName>
    <definedName name="STONECRUSHER">[8]Peralatan!#REF!</definedName>
    <definedName name="t">[61]Hrg!$B$8:$F$10</definedName>
    <definedName name="t101p" localSheetId="6">#REF!</definedName>
    <definedName name="t101p" localSheetId="0">#REF!</definedName>
    <definedName name="t101p">#REF!</definedName>
    <definedName name="t103p" localSheetId="6">#REF!</definedName>
    <definedName name="t103p" localSheetId="0">#REF!</definedName>
    <definedName name="t103p">#REF!</definedName>
    <definedName name="t105mnc" localSheetId="6">'[9]thao-go'!#REF!</definedName>
    <definedName name="t105mnc" localSheetId="0">'[9]thao-go'!#REF!</definedName>
    <definedName name="t105mnc">'[9]thao-go'!#REF!</definedName>
    <definedName name="t10m" localSheetId="6">'[9]lam-moi'!#REF!</definedName>
    <definedName name="t10m" localSheetId="0">'[9]lam-moi'!#REF!</definedName>
    <definedName name="t10m">'[9]lam-moi'!#REF!</definedName>
    <definedName name="t10nc" localSheetId="6">'[9]lam-moi'!#REF!</definedName>
    <definedName name="t10nc">'[9]lam-moi'!#REF!</definedName>
    <definedName name="t10nc1p" localSheetId="6">#REF!</definedName>
    <definedName name="t10nc1p" localSheetId="0">#REF!</definedName>
    <definedName name="t10nc1p">#REF!</definedName>
    <definedName name="t10ncm" localSheetId="6">'[9]lam-moi'!#REF!</definedName>
    <definedName name="t10ncm" localSheetId="0">'[9]lam-moi'!#REF!</definedName>
    <definedName name="t10ncm">'[9]lam-moi'!#REF!</definedName>
    <definedName name="t10vl" localSheetId="6">'[9]lam-moi'!#REF!</definedName>
    <definedName name="t10vl">'[9]lam-moi'!#REF!</definedName>
    <definedName name="t10vl1p" localSheetId="6">#REF!</definedName>
    <definedName name="t10vl1p" localSheetId="0">#REF!</definedName>
    <definedName name="t10vl1p">#REF!</definedName>
    <definedName name="t121p" localSheetId="6">#REF!</definedName>
    <definedName name="t121p" localSheetId="0">#REF!</definedName>
    <definedName name="t121p">#REF!</definedName>
    <definedName name="t123p" localSheetId="6">#REF!</definedName>
    <definedName name="t123p" localSheetId="0">#REF!</definedName>
    <definedName name="t123p">#REF!</definedName>
    <definedName name="t12m" localSheetId="6">'[9]lam-moi'!#REF!</definedName>
    <definedName name="t12m" localSheetId="0">'[9]lam-moi'!#REF!</definedName>
    <definedName name="t12m">'[9]lam-moi'!#REF!</definedName>
    <definedName name="t12mnc" localSheetId="6">'[9]thao-go'!#REF!</definedName>
    <definedName name="t12mnc" localSheetId="0">'[9]thao-go'!#REF!</definedName>
    <definedName name="t12mnc">'[9]thao-go'!#REF!</definedName>
    <definedName name="t12nc" localSheetId="6">'[9]lam-moi'!#REF!</definedName>
    <definedName name="t12nc">'[9]lam-moi'!#REF!</definedName>
    <definedName name="t12nc3p">'[9]CHITIET VL-NC'!$G$38</definedName>
    <definedName name="t12ncm" localSheetId="6">'[9]lam-moi'!#REF!</definedName>
    <definedName name="t12ncm">'[9]lam-moi'!#REF!</definedName>
    <definedName name="t12vl" localSheetId="6">'[9]lam-moi'!#REF!</definedName>
    <definedName name="t12vl">'[9]lam-moi'!#REF!</definedName>
    <definedName name="t12vl3p">'[9]CHITIET VL-NC'!$G$34</definedName>
    <definedName name="t141p" localSheetId="6">#REF!</definedName>
    <definedName name="t141p" localSheetId="0">#REF!</definedName>
    <definedName name="t141p">#REF!</definedName>
    <definedName name="t143p" localSheetId="6">#REF!</definedName>
    <definedName name="t143p" localSheetId="0">#REF!</definedName>
    <definedName name="t143p">#REF!</definedName>
    <definedName name="t14m" localSheetId="6">'[9]lam-moi'!#REF!</definedName>
    <definedName name="t14m" localSheetId="0">'[9]lam-moi'!#REF!</definedName>
    <definedName name="t14m">'[9]lam-moi'!#REF!</definedName>
    <definedName name="t14mnc" localSheetId="6">'[9]thao-go'!#REF!</definedName>
    <definedName name="t14mnc" localSheetId="0">'[9]thao-go'!#REF!</definedName>
    <definedName name="t14mnc">'[9]thao-go'!#REF!</definedName>
    <definedName name="t14nc" localSheetId="6">'[9]lam-moi'!#REF!</definedName>
    <definedName name="t14nc">'[9]lam-moi'!#REF!</definedName>
    <definedName name="t14nc3p" localSheetId="6">#REF!</definedName>
    <definedName name="t14nc3p" localSheetId="0">#REF!</definedName>
    <definedName name="t14nc3p">#REF!</definedName>
    <definedName name="t14ncm" localSheetId="6">'[9]lam-moi'!#REF!</definedName>
    <definedName name="t14ncm" localSheetId="0">'[9]lam-moi'!#REF!</definedName>
    <definedName name="t14ncm">'[9]lam-moi'!#REF!</definedName>
    <definedName name="T14vc" localSheetId="6">'[9]CHITIET VL-NC-TT -1p'!#REF!</definedName>
    <definedName name="T14vc">'[9]CHITIET VL-NC-TT -1p'!#REF!</definedName>
    <definedName name="t14vl" localSheetId="6">'[9]lam-moi'!#REF!</definedName>
    <definedName name="t14vl">'[9]lam-moi'!#REF!</definedName>
    <definedName name="t14vl3p" localSheetId="6">#REF!</definedName>
    <definedName name="t14vl3p" localSheetId="0">#REF!</definedName>
    <definedName name="t14vl3p">#REF!</definedName>
    <definedName name="T203P" localSheetId="6">[9]VC!#REF!</definedName>
    <definedName name="T203P" localSheetId="0">[9]VC!#REF!</definedName>
    <definedName name="T203P">[9]VC!#REF!</definedName>
    <definedName name="t20m" localSheetId="6">'[9]lam-moi'!#REF!</definedName>
    <definedName name="t20m">'[9]lam-moi'!#REF!</definedName>
    <definedName name="t20ncm" localSheetId="6">'[9]lam-moi'!#REF!</definedName>
    <definedName name="t20ncm">'[9]lam-moi'!#REF!</definedName>
    <definedName name="t7m" localSheetId="6">'[9]THPDMoi  (2)'!#REF!</definedName>
    <definedName name="t7m">'[9]THPDMoi  (2)'!#REF!</definedName>
    <definedName name="t7nc" localSheetId="6">'[9]lam-moi'!#REF!</definedName>
    <definedName name="t7nc">'[9]lam-moi'!#REF!</definedName>
    <definedName name="t7vl" localSheetId="6">'[9]lam-moi'!#REF!</definedName>
    <definedName name="t7vl">'[9]lam-moi'!#REF!</definedName>
    <definedName name="t84mnc" localSheetId="6">'[9]thao-go'!#REF!</definedName>
    <definedName name="t84mnc">'[9]thao-go'!#REF!</definedName>
    <definedName name="t8m" localSheetId="6">'[9]THPDMoi  (2)'!#REF!</definedName>
    <definedName name="t8m">'[9]THPDMoi  (2)'!#REF!</definedName>
    <definedName name="t8nc" localSheetId="6">'[9]lam-moi'!#REF!</definedName>
    <definedName name="t8nc">'[9]lam-moi'!#REF!</definedName>
    <definedName name="t8vl" localSheetId="6">'[9]lam-moi'!#REF!</definedName>
    <definedName name="t8vl">'[9]lam-moi'!#REF!</definedName>
    <definedName name="TAMPER">[8]Peralatan!#REF!</definedName>
    <definedName name="TANAH_TIM">#REF!</definedName>
    <definedName name="TANDEMROLLER">[8]Peralatan!#REF!</definedName>
    <definedName name="tawg16" localSheetId="6">#REF!</definedName>
    <definedName name="tawg16" localSheetId="0">#REF!</definedName>
    <definedName name="tawg16">#REF!</definedName>
    <definedName name="tbdd1p" localSheetId="6">'[9]lam-moi'!#REF!</definedName>
    <definedName name="tbdd1p" localSheetId="0">'[9]lam-moi'!#REF!</definedName>
    <definedName name="tbdd1p">'[9]lam-moi'!#REF!</definedName>
    <definedName name="tbdd3p" localSheetId="6">'[9]lam-moi'!#REF!</definedName>
    <definedName name="tbdd3p">'[9]lam-moi'!#REF!</definedName>
    <definedName name="tbddsdl" localSheetId="6">'[9]lam-moi'!#REF!</definedName>
    <definedName name="tbddsdl">'[9]lam-moi'!#REF!</definedName>
    <definedName name="TBI" localSheetId="6">'[9]TH XL'!#REF!</definedName>
    <definedName name="TBI">'[9]TH XL'!#REF!</definedName>
    <definedName name="tbtr" localSheetId="6">'[9]TH XL'!#REF!</definedName>
    <definedName name="tbtr">'[9]TH XL'!#REF!</definedName>
    <definedName name="tbtram" localSheetId="6">#REF!</definedName>
    <definedName name="tbtram" localSheetId="0">#REF!</definedName>
    <definedName name="tbtram">#REF!</definedName>
    <definedName name="TC" localSheetId="6">#REF!</definedName>
    <definedName name="TC" localSheetId="0">#REF!</definedName>
    <definedName name="TC">#REF!</definedName>
    <definedName name="TC_NHANH1" localSheetId="6">#REF!</definedName>
    <definedName name="TC_NHANH1" localSheetId="0">#REF!</definedName>
    <definedName name="TC_NHANH1">#REF!</definedName>
    <definedName name="tcxxnc" localSheetId="6">'[9]thao-go'!#REF!</definedName>
    <definedName name="tcxxnc" localSheetId="0">'[9]thao-go'!#REF!</definedName>
    <definedName name="tcxxnc">'[9]thao-go'!#REF!</definedName>
    <definedName name="td" localSheetId="6">'[9]THPDMoi  (2)'!#REF!</definedName>
    <definedName name="td" localSheetId="0">'[9]THPDMoi  (2)'!#REF!</definedName>
    <definedName name="td">'[9]THPDMoi  (2)'!#REF!</definedName>
    <definedName name="td10vl" localSheetId="6">'[9]#REF'!#REF!</definedName>
    <definedName name="td10vl">'[9]#REF'!#REF!</definedName>
    <definedName name="td12nc" localSheetId="6">'[9]#REF'!#REF!</definedName>
    <definedName name="td12nc">'[9]#REF'!#REF!</definedName>
    <definedName name="td1cnc" localSheetId="6">'[9]lam-moi'!#REF!</definedName>
    <definedName name="td1cnc">'[9]lam-moi'!#REF!</definedName>
    <definedName name="td1cvl" localSheetId="6">'[9]lam-moi'!#REF!</definedName>
    <definedName name="td1cvl">'[9]lam-moi'!#REF!</definedName>
    <definedName name="td1p" localSheetId="6">#REF!</definedName>
    <definedName name="td1p" localSheetId="0">#REF!</definedName>
    <definedName name="td1p">#REF!</definedName>
    <definedName name="TD1pnc" localSheetId="6">'[9]CHITIET VL-NC-TT -1p'!#REF!</definedName>
    <definedName name="TD1pnc" localSheetId="0">'[9]CHITIET VL-NC-TT -1p'!#REF!</definedName>
    <definedName name="TD1pnc">'[9]CHITIET VL-NC-TT -1p'!#REF!</definedName>
    <definedName name="TD1pvl" localSheetId="6">'[9]CHITIET VL-NC-TT -1p'!#REF!</definedName>
    <definedName name="TD1pvl">'[9]CHITIET VL-NC-TT -1p'!#REF!</definedName>
    <definedName name="td3p" localSheetId="6">#REF!</definedName>
    <definedName name="td3p" localSheetId="0">#REF!</definedName>
    <definedName name="td3p">#REF!</definedName>
    <definedName name="tdc84nc" localSheetId="6">'[9]thao-go'!#REF!</definedName>
    <definedName name="tdc84nc" localSheetId="0">'[9]thao-go'!#REF!</definedName>
    <definedName name="tdc84nc">'[9]thao-go'!#REF!</definedName>
    <definedName name="tdcnc" localSheetId="6">'[9]thao-go'!#REF!</definedName>
    <definedName name="tdcnc">'[9]thao-go'!#REF!</definedName>
    <definedName name="tdgnc" localSheetId="6">'[9]lam-moi'!#REF!</definedName>
    <definedName name="tdgnc">'[9]lam-moi'!#REF!</definedName>
    <definedName name="tdgvl" localSheetId="6">'[9]lam-moi'!#REF!</definedName>
    <definedName name="tdgvl">'[9]lam-moi'!#REF!</definedName>
    <definedName name="tdhtnc" localSheetId="6">'[9]lam-moi'!#REF!</definedName>
    <definedName name="tdhtnc">'[9]lam-moi'!#REF!</definedName>
    <definedName name="tdhtvl" localSheetId="6">'[9]lam-moi'!#REF!</definedName>
    <definedName name="tdhtvl">'[9]lam-moi'!#REF!</definedName>
    <definedName name="tdnc" localSheetId="6">[9]gtrinh!#REF!</definedName>
    <definedName name="tdnc">[9]gtrinh!#REF!</definedName>
    <definedName name="tdnc1p" localSheetId="6">#REF!</definedName>
    <definedName name="tdnc1p" localSheetId="0">#REF!</definedName>
    <definedName name="tdnc1p">#REF!</definedName>
    <definedName name="tdnc3p">'[9]CHITIET VL-NC'!$G$28</definedName>
    <definedName name="tdt1pnc" localSheetId="6">[9]gtrinh!#REF!</definedName>
    <definedName name="tdt1pnc">[9]gtrinh!#REF!</definedName>
    <definedName name="tdt1pvl" localSheetId="6">[9]gtrinh!#REF!</definedName>
    <definedName name="tdt1pvl">[9]gtrinh!#REF!</definedName>
    <definedName name="tdt2cnc" localSheetId="6">'[9]lam-moi'!#REF!</definedName>
    <definedName name="tdt2cnc">'[9]lam-moi'!#REF!</definedName>
    <definedName name="tdt2cvl" localSheetId="6">[9]chitiet!#REF!</definedName>
    <definedName name="tdt2cvl">[9]chitiet!#REF!</definedName>
    <definedName name="tdtr2cnc" localSheetId="6">#REF!</definedName>
    <definedName name="tdtr2cnc" localSheetId="0">#REF!</definedName>
    <definedName name="tdtr2cnc">#REF!</definedName>
    <definedName name="tdtr2cvl" localSheetId="6">#REF!</definedName>
    <definedName name="tdtr2cvl" localSheetId="0">#REF!</definedName>
    <definedName name="tdtr2cvl">#REF!</definedName>
    <definedName name="tdtrnc" localSheetId="6">[9]gtrinh!#REF!</definedName>
    <definedName name="tdtrnc" localSheetId="0">[9]gtrinh!#REF!</definedName>
    <definedName name="tdtrnc">[9]gtrinh!#REF!</definedName>
    <definedName name="tdtrvl" localSheetId="6">[9]gtrinh!#REF!</definedName>
    <definedName name="tdtrvl" localSheetId="0">[9]gtrinh!#REF!</definedName>
    <definedName name="tdtrvl">[9]gtrinh!#REF!</definedName>
    <definedName name="tdvl" localSheetId="6">[9]gtrinh!#REF!</definedName>
    <definedName name="tdvl">[9]gtrinh!#REF!</definedName>
    <definedName name="tdvl1p" localSheetId="6">#REF!</definedName>
    <definedName name="tdvl1p" localSheetId="0">#REF!</definedName>
    <definedName name="tdvl1p">#REF!</definedName>
    <definedName name="tdvl3p">'[9]CHITIET VL-NC'!$G$23</definedName>
    <definedName name="teen">#REF!</definedName>
    <definedName name="tgl">[20]Ch!$A$9</definedName>
    <definedName name="th3x15" localSheetId="6">[9]giathanh1!#REF!</definedName>
    <definedName name="th3x15" localSheetId="0">[9]giathanh1!#REF!</definedName>
    <definedName name="th3x15">[9]giathanh1!#REF!</definedName>
    <definedName name="ThanhXuan110" localSheetId="6">'[62]KH-Q1,Q2,01'!#REF!</definedName>
    <definedName name="ThanhXuan110" localSheetId="0">'[62]KH-Q1,Q2,01'!#REF!</definedName>
    <definedName name="ThanhXuan110">'[62]KH-Q1,Q2,01'!#REF!</definedName>
    <definedName name="THGO1pnc" localSheetId="6">#REF!</definedName>
    <definedName name="THGO1pnc" localSheetId="0">#REF!</definedName>
    <definedName name="THGO1pnc">#REF!</definedName>
    <definedName name="thht" localSheetId="6">#REF!</definedName>
    <definedName name="thht" localSheetId="0">#REF!</definedName>
    <definedName name="thht">#REF!</definedName>
    <definedName name="THKP160" localSheetId="6">'[9]dongia (2)'!#REF!</definedName>
    <definedName name="THKP160" localSheetId="0">'[9]dongia (2)'!#REF!</definedName>
    <definedName name="THKP160">'[9]dongia (2)'!#REF!</definedName>
    <definedName name="thkp3" localSheetId="6">#REF!</definedName>
    <definedName name="thkp3" localSheetId="0">#REF!</definedName>
    <definedName name="thkp3">#REF!</definedName>
    <definedName name="THREEWHEELROLLER">[8]Peralatan!#REF!</definedName>
    <definedName name="thtr15" localSheetId="6">[9]giathanh1!#REF!</definedName>
    <definedName name="thtr15" localSheetId="0">[9]giathanh1!#REF!</definedName>
    <definedName name="thtr15">[9]giathanh1!#REF!</definedName>
    <definedName name="thtt" localSheetId="6">#REF!</definedName>
    <definedName name="thtt" localSheetId="0">#REF!</definedName>
    <definedName name="thtt">#REF!</definedName>
    <definedName name="ti">#REF!</definedName>
    <definedName name="tidf10" localSheetId="6">#REF!</definedName>
    <definedName name="tidf10" localSheetId="0">#REF!</definedName>
    <definedName name="tidf10">#REF!</definedName>
    <definedName name="tidf100" localSheetId="6">#REF!</definedName>
    <definedName name="tidf100" localSheetId="0">#REF!</definedName>
    <definedName name="tidf100">#REF!</definedName>
    <definedName name="tidf350" localSheetId="6">#REF!</definedName>
    <definedName name="tidf350" localSheetId="0">#REF!</definedName>
    <definedName name="tidf350">#REF!</definedName>
    <definedName name="Tiepdia">[9]Tiepdia!$A:$IV</definedName>
    <definedName name="tiga">#REF!</definedName>
    <definedName name="time">[48]Meth!#REF!</definedName>
    <definedName name="TIREROLLER">[8]Peralatan!#REF!</definedName>
    <definedName name="Tk">[63]Informasi!$H$33</definedName>
    <definedName name="tki" localSheetId="6">#REF!</definedName>
    <definedName name="tki" localSheetId="0">#REF!</definedName>
    <definedName name="tki">#REF!</definedName>
    <definedName name="tkitc10x2x0.6" localSheetId="6">#REF!</definedName>
    <definedName name="tkitc10x2x0.6" localSheetId="0">#REF!</definedName>
    <definedName name="tkitc10x2x0.6">#REF!</definedName>
    <definedName name="tl1x36bimc" localSheetId="6">#REF!</definedName>
    <definedName name="tl1x36bimc" localSheetId="0">#REF!</definedName>
    <definedName name="tl1x36bimc">#REF!</definedName>
    <definedName name="tla2x18iac" localSheetId="6">#REF!</definedName>
    <definedName name="tla2x18iac" localSheetId="0">#REF!</definedName>
    <definedName name="tla2x18iac">#REF!</definedName>
    <definedName name="tla2x18iacbimc" localSheetId="6">#REF!</definedName>
    <definedName name="tla2x18iacbimc" localSheetId="0">#REF!</definedName>
    <definedName name="tla2x18iacbimc">#REF!</definedName>
    <definedName name="TLAC120" localSheetId="6">#REF!</definedName>
    <definedName name="TLAC120" localSheetId="0">#REF!</definedName>
    <definedName name="TLAC120">#REF!</definedName>
    <definedName name="TLAC35" localSheetId="6">#REF!</definedName>
    <definedName name="TLAC35" localSheetId="0">#REF!</definedName>
    <definedName name="TLAC35">#REF!</definedName>
    <definedName name="TLAC50" localSheetId="6">#REF!</definedName>
    <definedName name="TLAC50" localSheetId="0">#REF!</definedName>
    <definedName name="TLAC50">#REF!</definedName>
    <definedName name="TLAC70" localSheetId="6">#REF!</definedName>
    <definedName name="TLAC70" localSheetId="0">#REF!</definedName>
    <definedName name="TLAC70">#REF!</definedName>
    <definedName name="TLAC95" localSheetId="6">#REF!</definedName>
    <definedName name="TLAC95" localSheetId="0">#REF!</definedName>
    <definedName name="TLAC95">#REF!</definedName>
    <definedName name="tlb1x18" localSheetId="6">#REF!</definedName>
    <definedName name="tlb1x18" localSheetId="0">#REF!</definedName>
    <definedName name="tlb1x18">#REF!</definedName>
    <definedName name="tlb1x36" localSheetId="6">#REF!</definedName>
    <definedName name="tlb1x36" localSheetId="0">#REF!</definedName>
    <definedName name="tlb1x36">#REF!</definedName>
    <definedName name="tlb1x36bimc" localSheetId="6">#REF!</definedName>
    <definedName name="tlb1x36bimc" localSheetId="0">#REF!</definedName>
    <definedName name="tlb1x36bimc">#REF!</definedName>
    <definedName name="tlb1x36w" localSheetId="6">#REF!</definedName>
    <definedName name="tlb1x36w" localSheetId="0">#REF!</definedName>
    <definedName name="tlb1x36w">#REF!</definedName>
    <definedName name="tlbk1x36" localSheetId="6">#REF!</definedName>
    <definedName name="tlbk1x36" localSheetId="0">#REF!</definedName>
    <definedName name="tlbk1x36">#REF!</definedName>
    <definedName name="tlbvs2x18" localSheetId="6">#REF!</definedName>
    <definedName name="tlbvs2x18" localSheetId="0">#REF!</definedName>
    <definedName name="tlbvs2x18">#REF!</definedName>
    <definedName name="tlbvs2x18bimc" localSheetId="6">#REF!</definedName>
    <definedName name="tlbvs2x18bimc" localSheetId="0">#REF!</definedName>
    <definedName name="tlbvs2x18bimc">#REF!</definedName>
    <definedName name="tlc20bimc" localSheetId="6">#REF!</definedName>
    <definedName name="tlc20bimc" localSheetId="0">#REF!</definedName>
    <definedName name="tlc20bimc">#REF!</definedName>
    <definedName name="tlidf250p" localSheetId="6">#REF!</definedName>
    <definedName name="tlidf250p" localSheetId="0">#REF!</definedName>
    <definedName name="tlidf250p">#REF!</definedName>
    <definedName name="tltko2x36" localSheetId="6">#REF!</definedName>
    <definedName name="tltko2x36" localSheetId="0">#REF!</definedName>
    <definedName name="tltko2x36">#REF!</definedName>
    <definedName name="tltko2x36bimc" localSheetId="6">#REF!</definedName>
    <definedName name="tltko2x36bimc" localSheetId="0">#REF!</definedName>
    <definedName name="tltko2x36bimc">#REF!</definedName>
    <definedName name="tn1pinnc" localSheetId="6">'[9]thao-go'!#REF!</definedName>
    <definedName name="tn1pinnc" localSheetId="0">'[9]thao-go'!#REF!</definedName>
    <definedName name="tn1pinnc">'[9]thao-go'!#REF!</definedName>
    <definedName name="tn2mhnnc" localSheetId="6">'[9]thao-go'!#REF!</definedName>
    <definedName name="tn2mhnnc" localSheetId="0">'[9]thao-go'!#REF!</definedName>
    <definedName name="tn2mhnnc">'[9]thao-go'!#REF!</definedName>
    <definedName name="TNCM" localSheetId="6">'[9]CHITIET VL-NC-TT-3p'!#REF!</definedName>
    <definedName name="TNCM" localSheetId="0">'[9]CHITIET VL-NC-TT-3p'!#REF!</definedName>
    <definedName name="TNCM">'[9]CHITIET VL-NC-TT-3p'!#REF!</definedName>
    <definedName name="tnhnnc" localSheetId="6">'[9]thao-go'!#REF!</definedName>
    <definedName name="tnhnnc" localSheetId="0">'[9]thao-go'!#REF!</definedName>
    <definedName name="tnhnnc">'[9]thao-go'!#REF!</definedName>
    <definedName name="tnignc" localSheetId="6">'[9]thao-go'!#REF!</definedName>
    <definedName name="tnignc" localSheetId="0">'[9]thao-go'!#REF!</definedName>
    <definedName name="tnignc">'[9]thao-go'!#REF!</definedName>
    <definedName name="tnin190nc" localSheetId="6">'[9]thao-go'!#REF!</definedName>
    <definedName name="tnin190nc" localSheetId="0">'[9]thao-go'!#REF!</definedName>
    <definedName name="tnin190nc">'[9]thao-go'!#REF!</definedName>
    <definedName name="tnlnc" localSheetId="6">'[9]thao-go'!#REF!</definedName>
    <definedName name="tnlnc" localSheetId="0">'[9]thao-go'!#REF!</definedName>
    <definedName name="tnlnc">'[9]thao-go'!#REF!</definedName>
    <definedName name="tnnnc" localSheetId="6">'[9]thao-go'!#REF!</definedName>
    <definedName name="tnnnc" localSheetId="0">'[9]thao-go'!#REF!</definedName>
    <definedName name="tnnnc">'[9]thao-go'!#REF!</definedName>
    <definedName name="total" localSheetId="0">[31]Rkp!$D$134,[31]Rkp!#REF!,[31]Rkp!$D$58</definedName>
    <definedName name="town_a" localSheetId="6">#REF!</definedName>
    <definedName name="town_a" localSheetId="0">#REF!</definedName>
    <definedName name="town_a">#REF!</definedName>
    <definedName name="town_b" localSheetId="6">#REF!</definedName>
    <definedName name="town_b" localSheetId="0">#REF!</definedName>
    <definedName name="town_b">#REF!</definedName>
    <definedName name="town_c" localSheetId="6">#REF!</definedName>
    <definedName name="town_c" localSheetId="0">#REF!</definedName>
    <definedName name="town_c">#REF!</definedName>
    <definedName name="town_d" localSheetId="6">#REF!</definedName>
    <definedName name="town_d" localSheetId="0">#REF!</definedName>
    <definedName name="town_d">#REF!</definedName>
    <definedName name="town_e" localSheetId="6">#REF!</definedName>
    <definedName name="town_e" localSheetId="0">#REF!</definedName>
    <definedName name="town_e">#REF!</definedName>
    <definedName name="tpm" localSheetId="6">#REF!</definedName>
    <definedName name="tpm" localSheetId="0">#REF!</definedName>
    <definedName name="tpm">#REF!</definedName>
    <definedName name="TR15HT" localSheetId="6">'[9]TONGKE-HT'!#REF!</definedName>
    <definedName name="TR15HT" localSheetId="0">'[9]TONGKE-HT'!#REF!</definedName>
    <definedName name="TR15HT">'[9]TONGKE-HT'!#REF!</definedName>
    <definedName name="TR16HT" localSheetId="6">'[9]TONGKE-HT'!#REF!</definedName>
    <definedName name="TR16HT" localSheetId="0">'[9]TONGKE-HT'!#REF!</definedName>
    <definedName name="TR16HT">'[9]TONGKE-HT'!#REF!</definedName>
    <definedName name="TR19HT" localSheetId="6">'[9]TONGKE-HT'!#REF!</definedName>
    <definedName name="TR19HT" localSheetId="0">'[9]TONGKE-HT'!#REF!</definedName>
    <definedName name="TR19HT">'[9]TONGKE-HT'!#REF!</definedName>
    <definedName name="tr1x15" localSheetId="6">[9]giathanh1!#REF!</definedName>
    <definedName name="tr1x15" localSheetId="0">[9]giathanh1!#REF!</definedName>
    <definedName name="tr1x15">[9]giathanh1!#REF!</definedName>
    <definedName name="TR20HT" localSheetId="6">'[9]TONGKE-HT'!#REF!</definedName>
    <definedName name="TR20HT" localSheetId="0">'[9]TONGKE-HT'!#REF!</definedName>
    <definedName name="TR20HT">'[9]TONGKE-HT'!#REF!</definedName>
    <definedName name="tr3x100" localSheetId="6">'[9]dongia (2)'!#REF!</definedName>
    <definedName name="tr3x100" localSheetId="0">'[9]dongia (2)'!#REF!</definedName>
    <definedName name="tr3x100">'[9]dongia (2)'!#REF!</definedName>
    <definedName name="TRACKLOADER">[8]Peralatan!#REF!</definedName>
    <definedName name="tram100" localSheetId="6">'[9]dongia (2)'!#REF!</definedName>
    <definedName name="tram100" localSheetId="0">'[9]dongia (2)'!#REF!</definedName>
    <definedName name="tram100">'[9]dongia (2)'!#REF!</definedName>
    <definedName name="tram1x25" localSheetId="6">'[9]dongia (2)'!#REF!</definedName>
    <definedName name="tram1x25" localSheetId="0">'[9]dongia (2)'!#REF!</definedName>
    <definedName name="tram1x25">'[9]dongia (2)'!#REF!</definedName>
    <definedName name="TRIPLEK">#REF!</definedName>
    <definedName name="tripleks4">'[24]dft-harga'!$G$103</definedName>
    <definedName name="tru10mtc" localSheetId="6">'[9]t-h HA THE'!#REF!</definedName>
    <definedName name="tru10mtc" localSheetId="0">'[9]t-h HA THE'!#REF!</definedName>
    <definedName name="tru10mtc">'[9]t-h HA THE'!#REF!</definedName>
    <definedName name="tru8mtc" localSheetId="6">'[9]t-h HA THE'!#REF!</definedName>
    <definedName name="tru8mtc" localSheetId="0">'[9]t-h HA THE'!#REF!</definedName>
    <definedName name="tru8mtc">'[9]t-h HA THE'!#REF!</definedName>
    <definedName name="tscb" localSheetId="6">#REF!</definedName>
    <definedName name="tscb" localSheetId="0">#REF!</definedName>
    <definedName name="tscb">#REF!</definedName>
    <definedName name="tscs3w" localSheetId="6">#REF!</definedName>
    <definedName name="tscs3w" localSheetId="0">#REF!</definedName>
    <definedName name="tscs3w">#REF!</definedName>
    <definedName name="tscs6w" localSheetId="6">#REF!</definedName>
    <definedName name="tscs6w" localSheetId="0">#REF!</definedName>
    <definedName name="tscs6w">#REF!</definedName>
    <definedName name="tshs15" localSheetId="6">#REF!</definedName>
    <definedName name="tshs15" localSheetId="0">#REF!</definedName>
    <definedName name="tshs15">#REF!</definedName>
    <definedName name="tshs6w" localSheetId="6">#REF!</definedName>
    <definedName name="tshs6w" localSheetId="0">#REF!</definedName>
    <definedName name="tshs6w">#REF!</definedName>
    <definedName name="tski" localSheetId="6">#REF!</definedName>
    <definedName name="tski" localSheetId="0">#REF!</definedName>
    <definedName name="tski">#REF!</definedName>
    <definedName name="tskie" localSheetId="6">#REF!</definedName>
    <definedName name="tskie" localSheetId="0">#REF!</definedName>
    <definedName name="tskie">#REF!</definedName>
    <definedName name="tsnya2x1.5" localSheetId="6">#REF!</definedName>
    <definedName name="tsnya2x1.5" localSheetId="0">#REF!</definedName>
    <definedName name="tsnya2x1.5">#REF!</definedName>
    <definedName name="tsnyafrc" localSheetId="6">#REF!</definedName>
    <definedName name="tsnyafrc" localSheetId="0">#REF!</definedName>
    <definedName name="tsnyafrc">#REF!</definedName>
    <definedName name="tso" localSheetId="6">#REF!</definedName>
    <definedName name="tso" localSheetId="0">#REF!</definedName>
    <definedName name="tso">#REF!</definedName>
    <definedName name="tsp" localSheetId="0">#REF!</definedName>
    <definedName name="TT_1P" localSheetId="6">#REF!</definedName>
    <definedName name="TT_1P" localSheetId="0">#REF!</definedName>
    <definedName name="TT_1P">#REF!</definedName>
    <definedName name="TT_3p" localSheetId="6">#REF!</definedName>
    <definedName name="TT_3p" localSheetId="0">#REF!</definedName>
    <definedName name="TT_3p">#REF!</definedName>
    <definedName name="tt1pnc" localSheetId="6">'[9]lam-moi'!#REF!</definedName>
    <definedName name="tt1pnc" localSheetId="0">'[9]lam-moi'!#REF!</definedName>
    <definedName name="tt1pnc">'[9]lam-moi'!#REF!</definedName>
    <definedName name="tt1pvl" localSheetId="6">'[9]lam-moi'!#REF!</definedName>
    <definedName name="tt1pvl" localSheetId="0">'[9]lam-moi'!#REF!</definedName>
    <definedName name="tt1pvl">'[9]lam-moi'!#REF!</definedName>
    <definedName name="tt3pnc" localSheetId="6">'[9]lam-moi'!#REF!</definedName>
    <definedName name="tt3pnc" localSheetId="0">'[9]lam-moi'!#REF!</definedName>
    <definedName name="tt3pnc">'[9]lam-moi'!#REF!</definedName>
    <definedName name="tt3pvl" localSheetId="6">'[9]lam-moi'!#REF!</definedName>
    <definedName name="tt3pvl" localSheetId="0">'[9]lam-moi'!#REF!</definedName>
    <definedName name="tt3pvl">'[9]lam-moi'!#REF!</definedName>
    <definedName name="TTDD">[9]TDTKP!$E$44+[9]TDTKP!$F$44+[9]TDTKP!$G$44</definedName>
    <definedName name="TTDD3P" localSheetId="6">[9]TDTKP1!#REF!</definedName>
    <definedName name="TTDD3P">[9]TDTKP1!#REF!</definedName>
    <definedName name="TTDDCT3p" localSheetId="6">[9]TDTKP1!#REF!</definedName>
    <definedName name="TTDDCT3p">[9]TDTKP1!#REF!</definedName>
    <definedName name="TTK3p">'[9]TONGKE3p '!$C$295</definedName>
    <definedName name="ttronmk" localSheetId="6">#REF!</definedName>
    <definedName name="ttronmk" localSheetId="0">#REF!</definedName>
    <definedName name="ttronmk">#REF!</definedName>
    <definedName name="tuk">#REF!</definedName>
    <definedName name="tukang">[24]Tabels!$K$8</definedName>
    <definedName name="tv">[45]Meto!#REF!</definedName>
    <definedName name="tv75nc" localSheetId="6">#REF!</definedName>
    <definedName name="tv75nc" localSheetId="0">#REF!</definedName>
    <definedName name="tv75nc">#REF!</definedName>
    <definedName name="tv75vl" localSheetId="6">#REF!</definedName>
    <definedName name="tv75vl" localSheetId="0">#REF!</definedName>
    <definedName name="tv75vl">#REF!</definedName>
    <definedName name="tx1pignc" localSheetId="6">'[9]thao-go'!#REF!</definedName>
    <definedName name="tx1pignc" localSheetId="0">'[9]thao-go'!#REF!</definedName>
    <definedName name="tx1pignc">'[9]thao-go'!#REF!</definedName>
    <definedName name="tx1pindnc" localSheetId="6">'[9]thao-go'!#REF!</definedName>
    <definedName name="tx1pindnc" localSheetId="0">'[9]thao-go'!#REF!</definedName>
    <definedName name="tx1pindnc">'[9]thao-go'!#REF!</definedName>
    <definedName name="tx1pingnc" localSheetId="6">'[9]thao-go'!#REF!</definedName>
    <definedName name="tx1pingnc">'[9]thao-go'!#REF!</definedName>
    <definedName name="tx1pintnc" localSheetId="6">'[9]thao-go'!#REF!</definedName>
    <definedName name="tx1pintnc">'[9]thao-go'!#REF!</definedName>
    <definedName name="tx1pitnc" localSheetId="6">'[9]thao-go'!#REF!</definedName>
    <definedName name="tx1pitnc">'[9]thao-go'!#REF!</definedName>
    <definedName name="tx2mhnnc" localSheetId="6">'[9]thao-go'!#REF!</definedName>
    <definedName name="tx2mhnnc">'[9]thao-go'!#REF!</definedName>
    <definedName name="tx2mitnc" localSheetId="6">'[9]thao-go'!#REF!</definedName>
    <definedName name="tx2mitnc">'[9]thao-go'!#REF!</definedName>
    <definedName name="txhnnc" localSheetId="6">'[9]thao-go'!#REF!</definedName>
    <definedName name="txhnnc">'[9]thao-go'!#REF!</definedName>
    <definedName name="txig1nc" localSheetId="6">'[9]thao-go'!#REF!</definedName>
    <definedName name="txig1nc">'[9]thao-go'!#REF!</definedName>
    <definedName name="txin190nc" localSheetId="6">'[9]thao-go'!#REF!</definedName>
    <definedName name="txin190nc">'[9]thao-go'!#REF!</definedName>
    <definedName name="txinnc" localSheetId="6">'[9]thao-go'!#REF!</definedName>
    <definedName name="txinnc">'[9]thao-go'!#REF!</definedName>
    <definedName name="txit1nc" localSheetId="6">'[9]thao-go'!#REF!</definedName>
    <definedName name="txit1nc">'[9]thao-go'!#REF!</definedName>
    <definedName name="ty">#REF!</definedName>
    <definedName name="TYPICAL_FLOOR___7_LEVEL" localSheetId="6">#REF!</definedName>
    <definedName name="TYPICAL_FLOOR___7_LEVEL" localSheetId="0">#REF!</definedName>
    <definedName name="TYPICAL_FLOOR___7_LEVEL">#REF!</definedName>
    <definedName name="UPAH" localSheetId="6">#REF!</definedName>
    <definedName name="UPAH" localSheetId="0">#REF!</definedName>
    <definedName name="UPAH">#REF!</definedName>
    <definedName name="URAIAN" localSheetId="0">'[7]G Sal'!#REF!</definedName>
    <definedName name="URAIAN">'[8]Daf. Lampiran'!#REF!</definedName>
    <definedName name="URAIAN101">'[23]NP-10'!$A$1:$J$122</definedName>
    <definedName name="URAIAN1021">'[23]NP-10'!$A$123:$J$244</definedName>
    <definedName name="URAIAN1022">'[23]NP-10'!$A$245:$J$366</definedName>
    <definedName name="URAIAN1031">'[23]NP-10'!$A$367:$J$488</definedName>
    <definedName name="URAIAN1032">'[23]NP-10'!$A$489:$J$610</definedName>
    <definedName name="URAIAN1041">'[23]NP-10'!$A$611:$J$730</definedName>
    <definedName name="URAIAN1042">'[23]NP-10'!$A$731:$J$850</definedName>
    <definedName name="URAIAN21" localSheetId="0">'[7]G Sal'!#REF!</definedName>
    <definedName name="URAIAN21">'[8]Daf. Lampiran'!#REF!</definedName>
    <definedName name="URAIAN22E" localSheetId="0">'[7]G Sal'!#REF!</definedName>
    <definedName name="URAIAN22E">'[8]Daf. Lampiran'!#REF!</definedName>
    <definedName name="URAIAN22L" localSheetId="0">'[7]G Sal'!#REF!</definedName>
    <definedName name="URAIAN22L">'[8]Daf. Lampiran'!#REF!</definedName>
    <definedName name="URAIAN231" localSheetId="0">'[7]G Sal'!#REF!</definedName>
    <definedName name="URAIAN231">'[8]Daf. Lampiran'!#REF!</definedName>
    <definedName name="URAIAN232" localSheetId="0">'[7]G Sal'!#REF!</definedName>
    <definedName name="URAIAN232">'[8]Daf. Lampiran'!#REF!</definedName>
    <definedName name="URAIAN233" localSheetId="0">'[7]G Sal'!#REF!</definedName>
    <definedName name="URAIAN233">'[8]Daf. Lampiran'!#REF!</definedName>
    <definedName name="URAIAN234L" localSheetId="0">#REF!</definedName>
    <definedName name="URAIAN234L">'[38]NP-2'!#REF!</definedName>
    <definedName name="URAIAN241" localSheetId="0">'[7]G Sal'!#REF!</definedName>
    <definedName name="URAIAN241">'[8]Daf. Lampiran'!#REF!</definedName>
    <definedName name="URAIAN242" localSheetId="0">'[7]G Sal'!#REF!</definedName>
    <definedName name="URAIAN242">'[8]Daf. Lampiran'!#REF!</definedName>
    <definedName name="URAIAN243" localSheetId="0">'[7]G Sal'!#REF!</definedName>
    <definedName name="URAIAN243">'[8]Daf. Lampiran'!#REF!</definedName>
    <definedName name="URAIAN311" localSheetId="0">#REF!</definedName>
    <definedName name="URAIAN311">'[39]Perawatan bahu diperkeras'!#REF!</definedName>
    <definedName name="URAIAN312" localSheetId="0">#REF!</definedName>
    <definedName name="URAIAN312">'[39]Perawatan bahu diperkeras'!#REF!</definedName>
    <definedName name="URAIAN313" localSheetId="0">#REF!</definedName>
    <definedName name="URAIAN314" localSheetId="0">#REF!</definedName>
    <definedName name="URAIAN314">'[39]Perawatan bahu diperkeras'!#REF!</definedName>
    <definedName name="URAIAN315" localSheetId="0">#REF!</definedName>
    <definedName name="URAIAN315">'[39]Perawatan bahu diperkeras'!#REF!</definedName>
    <definedName name="URAIAN316" localSheetId="0">#REF!</definedName>
    <definedName name="URAIAN316">'[39]Perawatan bahu diperkeras'!#REF!</definedName>
    <definedName name="URAIAN321" localSheetId="0">#REF!</definedName>
    <definedName name="URAIAN321">'[39]Perawatan bahu diperkeras'!#REF!</definedName>
    <definedName name="URAIAN322" localSheetId="0">#REF!</definedName>
    <definedName name="URAIAN322">#REF!</definedName>
    <definedName name="URAIAN323" localSheetId="0">#REF!</definedName>
    <definedName name="URAIAN323">#REF!</definedName>
    <definedName name="URAIAN323L" localSheetId="0">#REF!</definedName>
    <definedName name="URAIAN323L">#REF!</definedName>
    <definedName name="URAIAN33" localSheetId="0">#REF!</definedName>
    <definedName name="URAIAN33">'[39]Perawatan bahu diperkeras'!#REF!</definedName>
    <definedName name="URAIAN511">#REF!</definedName>
    <definedName name="URAIAN512">#REF!</definedName>
    <definedName name="URAIAN521">#REF!</definedName>
    <definedName name="URAIAN522">#REF!</definedName>
    <definedName name="URAIAN541">#REF!</definedName>
    <definedName name="URAIAN542">#REF!</definedName>
    <definedName name="URAIAN611">#REF!</definedName>
    <definedName name="URAIAN612">#REF!</definedName>
    <definedName name="URAIAN621" localSheetId="0">#REF!</definedName>
    <definedName name="URAIAN621">#REF!</definedName>
    <definedName name="URAIAN622">#REF!</definedName>
    <definedName name="URAIAN623">#REF!</definedName>
    <definedName name="URAIAN624">'[39]PC,TC,CAP'!#REF!</definedName>
    <definedName name="URAIAN631">#REF!</definedName>
    <definedName name="URAIAN632">#REF!</definedName>
    <definedName name="URAIAN633">#REF!</definedName>
    <definedName name="URAIAN634">#REF!</definedName>
    <definedName name="URAIAN635">#REF!</definedName>
    <definedName name="URAIAN635A">#REF!</definedName>
    <definedName name="URAIAN636">#REF!</definedName>
    <definedName name="URAIAN641L" localSheetId="0">#REF!</definedName>
    <definedName name="URAIAN641L">#REF!</definedName>
    <definedName name="URAIAN642" localSheetId="0">#REF!</definedName>
    <definedName name="URAIAN642">#REF!</definedName>
    <definedName name="URAIAN65">#REF!</definedName>
    <definedName name="URAIAN66">'[23]NP-6'!$A$1614:$J$1792</definedName>
    <definedName name="URAIAN66PERATA">#REF!</definedName>
    <definedName name="URAIAN66PERMUKAAN">#REF!</definedName>
    <definedName name="URAIAN7101" localSheetId="0">#REF!</definedName>
    <definedName name="URAIAN7101">[40]NP!#REF!</definedName>
    <definedName name="URAIAN7102" localSheetId="0">#REF!</definedName>
    <definedName name="URAIAN7102">[40]NP!#REF!</definedName>
    <definedName name="URAIAN7103" localSheetId="0">#REF!</definedName>
    <definedName name="URAIAN7103">[40]NP!#REF!</definedName>
    <definedName name="URAIAN712" localSheetId="0">#REF!</definedName>
    <definedName name="URAIAN712">[40]NP!#REF!</definedName>
    <definedName name="URAIAN713" localSheetId="0">#REF!</definedName>
    <definedName name="URAIAN713">[40]NP!#REF!</definedName>
    <definedName name="URAIAN714">#REF!</definedName>
    <definedName name="URAIAN715" localSheetId="0">#REF!</definedName>
    <definedName name="URAIAN715">[40]NP!#REF!</definedName>
    <definedName name="URAIAN716" localSheetId="0">#REF!</definedName>
    <definedName name="URAIAN716">[40]NP!#REF!</definedName>
    <definedName name="URAIAN717" localSheetId="0">#REF!</definedName>
    <definedName name="URAIAN717">[40]NP!#REF!</definedName>
    <definedName name="URAIAN718" localSheetId="0">#REF!</definedName>
    <definedName name="URAIAN718">[40]NP!#REF!</definedName>
    <definedName name="URAIAN73">'[23]NP-7'!$A$1079:$J$1198</definedName>
    <definedName name="URAIAN73PL" localSheetId="0">#REF!</definedName>
    <definedName name="URAIAN73PL">[41]Caison!#REF!</definedName>
    <definedName name="URAIAN73UL" localSheetId="0">#REF!</definedName>
    <definedName name="URAIAN73UL">[41]Caison!#REF!</definedName>
    <definedName name="uraian74">[64]PR!#REF!</definedName>
    <definedName name="URAIAN751" localSheetId="0">#REF!</definedName>
    <definedName name="URAIAN751">[40]NP!#REF!</definedName>
    <definedName name="URAIAN752" localSheetId="0">#REF!</definedName>
    <definedName name="URAIAN752">[40]NP!#REF!</definedName>
    <definedName name="URAIAN7611" localSheetId="0">#REF!</definedName>
    <definedName name="URAIAN7611">[40]NP!#REF!</definedName>
    <definedName name="URAIAN7612" localSheetId="0">#REF!</definedName>
    <definedName name="URAIAN7612">[41]Caison!#REF!</definedName>
    <definedName name="URAIAN7613" localSheetId="0">#REF!</definedName>
    <definedName name="URAIAN7613">[41]Caison!#REF!</definedName>
    <definedName name="URAIAN7614" localSheetId="0">#REF!</definedName>
    <definedName name="URAIAN7614">[40]NP!#REF!</definedName>
    <definedName name="URAIAN7615" localSheetId="0">#REF!</definedName>
    <definedName name="URAIAN7615">[41]Caison!#REF!</definedName>
    <definedName name="URAIAN7616" localSheetId="0">#REF!</definedName>
    <definedName name="URAIAN7616">[41]Caison!#REF!</definedName>
    <definedName name="URAIAN7617" localSheetId="0">#REF!</definedName>
    <definedName name="URAIAN7617">[40]NP!#REF!</definedName>
    <definedName name="URAIAN7618" localSheetId="0">#REF!</definedName>
    <definedName name="URAIAN7618">[40]NP!#REF!</definedName>
    <definedName name="URAIAN7619" localSheetId="0">#REF!</definedName>
    <definedName name="URAIAN7619">[40]NP!#REF!</definedName>
    <definedName name="URAIAN7620" localSheetId="0">#REF!</definedName>
    <definedName name="URAIAN7620">[40]NP!#REF!</definedName>
    <definedName name="URAIAN7621" localSheetId="0">#REF!</definedName>
    <definedName name="URAIAN7621">[40]NP!#REF!</definedName>
    <definedName name="URAIAN7625" localSheetId="0">#REF!</definedName>
    <definedName name="URAIAN7625">[40]NP!#REF!</definedName>
    <definedName name="URAIAN7626" localSheetId="0">#REF!</definedName>
    <definedName name="URAIAN7626">[40]NP!#REF!</definedName>
    <definedName name="URAIAN767" localSheetId="0">#REF!</definedName>
    <definedName name="URAIAN767">[40]NP!#REF!</definedName>
    <definedName name="URAIAN768" localSheetId="0">#REF!</definedName>
    <definedName name="URAIAN768">[40]NP!#REF!</definedName>
    <definedName name="URAIAN769" localSheetId="0">#REF!</definedName>
    <definedName name="URAIAN769">[40]NP!#REF!</definedName>
    <definedName name="URAIAN76x" localSheetId="0">#REF!</definedName>
    <definedName name="URAIAN76x">[40]NP!#REF!</definedName>
    <definedName name="URAIAN771" localSheetId="0">#REF!</definedName>
    <definedName name="URAIAN771">[40]NP!#REF!</definedName>
    <definedName name="URAIAN775" localSheetId="0">#REF!</definedName>
    <definedName name="URAIAN775">[40]NP!#REF!</definedName>
    <definedName name="URAIAN79" localSheetId="0">#REF!</definedName>
    <definedName name="URAIAN79">'[8]Daf. Lampiran'!#REF!</definedName>
    <definedName name="URAIAN79L" localSheetId="0">#REF!</definedName>
    <definedName name="URAIAN79L">[40]NP!#REF!</definedName>
    <definedName name="URAIAN811">#REF!</definedName>
    <definedName name="URAIAN812">#REF!</definedName>
    <definedName name="URAIAN813">#REF!</definedName>
    <definedName name="URAIAN814">#REF!</definedName>
    <definedName name="URAIAN815">#REF!</definedName>
    <definedName name="URAIAN817">#REF!</definedName>
    <definedName name="URAIAN818">#REF!</definedName>
    <definedName name="URAIAN819">#REF!</definedName>
    <definedName name="URAIAN82">#REF!</definedName>
    <definedName name="URAIAN821">'[38]8.4(7)'!#REF!</definedName>
    <definedName name="URAIAN83">'[23]NP-8'!$A$1494:$J$1554</definedName>
    <definedName name="Uraian841">#REF!</definedName>
    <definedName name="Uraian8410">#REF!</definedName>
    <definedName name="Uraian842">#REF!</definedName>
    <definedName name="URAIAN843a">'[38]8.4(7)'!#REF!</definedName>
    <definedName name="URAIAN843b">'[38]8.4(7)'!#REF!</definedName>
    <definedName name="Uraian844">#REF!</definedName>
    <definedName name="Uraian845">#REF!</definedName>
    <definedName name="Uraian846">#REF!</definedName>
    <definedName name="URAIAN846a">'[38]8.4(7)'!#REF!</definedName>
    <definedName name="Uraian847">#REF!</definedName>
    <definedName name="URAIAN910">[42]NP!#REF!</definedName>
    <definedName name="URAIAN912">[42]NP!#REF!</definedName>
    <definedName name="URAIAN913">[42]NP!#REF!</definedName>
    <definedName name="URAIAN914">[42]NP!#REF!</definedName>
    <definedName name="URAIAN915">[42]NP!#REF!</definedName>
    <definedName name="URAIAN916">[42]NP!#REF!</definedName>
    <definedName name="URAIAN917">[42]NP!#REF!</definedName>
    <definedName name="URAIAN918">[42]NP!#REF!</definedName>
    <definedName name="URAIAN919">[42]NP!#REF!</definedName>
    <definedName name="URAIAN94">[42]NP!#REF!</definedName>
    <definedName name="URAIAN95">[42]NP!#REF!</definedName>
    <definedName name="URAIAN96">[42]NP!#REF!</definedName>
    <definedName name="URAIAN99">[42]NP!#REF!</definedName>
    <definedName name="URAIANGEOTEKSTIL" localSheetId="0">#REF!</definedName>
    <definedName name="URAIANGEOTEKSTIL">[40]NP!#REF!</definedName>
    <definedName name="URAIANLatasirK" localSheetId="0">#REF!</definedName>
    <definedName name="URAIANLatasirKL" localSheetId="0">#REF!</definedName>
    <definedName name="VCDD3p" localSheetId="6">'[9]KPVC-BD '!#REF!</definedName>
    <definedName name="VCDD3p" localSheetId="0">'[9]KPVC-BD '!#REF!</definedName>
    <definedName name="VCDD3p">'[9]KPVC-BD '!#REF!</definedName>
    <definedName name="VCHT" localSheetId="6">#REF!</definedName>
    <definedName name="VCHT" localSheetId="0">#REF!</definedName>
    <definedName name="VCHT">#REF!</definedName>
    <definedName name="VCTT" localSheetId="6">#REF!</definedName>
    <definedName name="VCTT" localSheetId="0">#REF!</definedName>
    <definedName name="VCTT">#REF!</definedName>
    <definedName name="VCVBT1">'[9]VCV-BE-TONG'!$G$11</definedName>
    <definedName name="VCVBT2">'[9]VCV-BE-TONG'!$G$17</definedName>
    <definedName name="vd3p" localSheetId="6">#REF!</definedName>
    <definedName name="vd3p" localSheetId="0">#REF!</definedName>
    <definedName name="vd3p">#REF!</definedName>
    <definedName name="VIBRO_ROLER">#REF!</definedName>
    <definedName name="VIBROROLLER">[8]Peralatan!#REF!</definedName>
    <definedName name="vl1p" localSheetId="6">#REF!</definedName>
    <definedName name="vl1p" localSheetId="0">#REF!</definedName>
    <definedName name="vl1p">#REF!</definedName>
    <definedName name="vl3p" localSheetId="6">#REF!</definedName>
    <definedName name="vl3p" localSheetId="0">#REF!</definedName>
    <definedName name="vl3p">#REF!</definedName>
    <definedName name="vldd" localSheetId="6">'[9]TH XL'!#REF!</definedName>
    <definedName name="vldd" localSheetId="0">'[9]TH XL'!#REF!</definedName>
    <definedName name="vldd">'[9]TH XL'!#REF!</definedName>
    <definedName name="vldn400" localSheetId="6">#REF!</definedName>
    <definedName name="vldn400" localSheetId="0">#REF!</definedName>
    <definedName name="vldn400">#REF!</definedName>
    <definedName name="vldn600" localSheetId="6">#REF!</definedName>
    <definedName name="vldn600" localSheetId="0">#REF!</definedName>
    <definedName name="vldn600">#REF!</definedName>
    <definedName name="VLHC">[9]TNHCHINH!$I$38</definedName>
    <definedName name="vltr" localSheetId="6">'[9]TH XL'!#REF!</definedName>
    <definedName name="vltr">'[9]TH XL'!#REF!</definedName>
    <definedName name="vltram" localSheetId="6">#REF!</definedName>
    <definedName name="vltram" localSheetId="0">#REF!</definedName>
    <definedName name="vltram">#REF!</definedName>
    <definedName name="vntf100" localSheetId="6">#REF!</definedName>
    <definedName name="vntf100" localSheetId="0">#REF!</definedName>
    <definedName name="vntf100">#REF!</definedName>
    <definedName name="vntf80" localSheetId="6">#REF!</definedName>
    <definedName name="vntf80" localSheetId="0">#REF!</definedName>
    <definedName name="vntf80">#REF!</definedName>
    <definedName name="vr3p" localSheetId="6">#REF!</definedName>
    <definedName name="vr3p" localSheetId="0">#REF!</definedName>
    <definedName name="vr3p">#REF!</definedName>
    <definedName name="vt1pbs" localSheetId="6">'[9]lam-moi'!#REF!</definedName>
    <definedName name="vt1pbs" localSheetId="0">'[9]lam-moi'!#REF!</definedName>
    <definedName name="vt1pbs">'[9]lam-moi'!#REF!</definedName>
    <definedName name="vtbs" localSheetId="6">'[9]lam-moi'!#REF!</definedName>
    <definedName name="vtbs" localSheetId="0">'[9]lam-moi'!#REF!</definedName>
    <definedName name="vtbs">'[9]lam-moi'!#REF!</definedName>
    <definedName name="W" localSheetId="6">#REF!</definedName>
    <definedName name="W" localSheetId="0">#REF!</definedName>
    <definedName name="W">#REF!</definedName>
    <definedName name="WATER_PUMP">#REF!</definedName>
    <definedName name="WATER_TANKER">#REF!</definedName>
    <definedName name="WATERPUMP">[8]Peralatan!#REF!</definedName>
    <definedName name="WATERTANKER">[8]Peralatan!#REF!</definedName>
    <definedName name="WHEELLOADER">[8]Peralatan!#REF!</definedName>
    <definedName name="WHELL_LOADER">#REF!</definedName>
    <definedName name="wrn.chi._.tiÆt." localSheetId="1" hidden="1">{#N/A,#N/A,FALSE,"Chi tiÆt"}</definedName>
    <definedName name="wrn.chi._.tiÆt." localSheetId="0" hidden="1">{#N/A,#N/A,FALSE,"Chi tiÆt"}</definedName>
    <definedName name="wrn.chi._.tiÆt." hidden="1">{#N/A,#N/A,FALSE,"Chi tiÆt"}</definedName>
    <definedName name="wtc" localSheetId="6">#REF!</definedName>
    <definedName name="wtc" localSheetId="0">#REF!</definedName>
    <definedName name="wtc">#REF!</definedName>
    <definedName name="x" localSheetId="6">#REF!</definedName>
    <definedName name="x" localSheetId="0">#REF!</definedName>
    <definedName name="x">#REF!</definedName>
    <definedName name="x17dnc" localSheetId="6">[9]chitiet!#REF!</definedName>
    <definedName name="x17dnc" localSheetId="0">[9]chitiet!#REF!</definedName>
    <definedName name="x17dnc">[9]chitiet!#REF!</definedName>
    <definedName name="x17dvl" localSheetId="6">[9]chitiet!#REF!</definedName>
    <definedName name="x17dvl" localSheetId="0">[9]chitiet!#REF!</definedName>
    <definedName name="x17dvl">[9]chitiet!#REF!</definedName>
    <definedName name="x17knc" localSheetId="6">[9]chitiet!#REF!</definedName>
    <definedName name="x17knc">[9]chitiet!#REF!</definedName>
    <definedName name="x17kvl" localSheetId="6">[9]chitiet!#REF!</definedName>
    <definedName name="x17kvl">[9]chitiet!#REF!</definedName>
    <definedName name="X1pFCOnc" localSheetId="6">'[9]CHITIET VL-NC-TT -1p'!#REF!</definedName>
    <definedName name="X1pFCOnc">'[9]CHITIET VL-NC-TT -1p'!#REF!</definedName>
    <definedName name="X1pFCOvc" localSheetId="6">'[9]CHITIET VL-NC-TT -1p'!#REF!</definedName>
    <definedName name="X1pFCOvc">'[9]CHITIET VL-NC-TT -1p'!#REF!</definedName>
    <definedName name="X1pFCOvl" localSheetId="6">'[9]CHITIET VL-NC-TT -1p'!#REF!</definedName>
    <definedName name="X1pFCOvl">'[9]CHITIET VL-NC-TT -1p'!#REF!</definedName>
    <definedName name="x1pignc" localSheetId="6">'[9]lam-moi'!#REF!</definedName>
    <definedName name="x1pignc">'[9]lam-moi'!#REF!</definedName>
    <definedName name="X1pIGvc" localSheetId="6">'[9]CHITIET VL-NC-TT -1p'!#REF!</definedName>
    <definedName name="X1pIGvc">'[9]CHITIET VL-NC-TT -1p'!#REF!</definedName>
    <definedName name="x1pigvl" localSheetId="6">'[9]lam-moi'!#REF!</definedName>
    <definedName name="x1pigvl">'[9]lam-moi'!#REF!</definedName>
    <definedName name="x1pind" localSheetId="6">#REF!</definedName>
    <definedName name="x1pind" localSheetId="0">#REF!</definedName>
    <definedName name="x1pind">#REF!</definedName>
    <definedName name="x1pindnc" localSheetId="6">'[9]lam-moi'!#REF!</definedName>
    <definedName name="x1pindnc" localSheetId="0">'[9]lam-moi'!#REF!</definedName>
    <definedName name="x1pindnc">'[9]lam-moi'!#REF!</definedName>
    <definedName name="x1pindvl" localSheetId="6">'[9]lam-moi'!#REF!</definedName>
    <definedName name="x1pindvl">'[9]lam-moi'!#REF!</definedName>
    <definedName name="x1ping" localSheetId="6">#REF!</definedName>
    <definedName name="x1ping" localSheetId="0">#REF!</definedName>
    <definedName name="x1ping">#REF!</definedName>
    <definedName name="x1pingnc" localSheetId="6">'[9]lam-moi'!#REF!</definedName>
    <definedName name="x1pingnc" localSheetId="0">'[9]lam-moi'!#REF!</definedName>
    <definedName name="x1pingnc">'[9]lam-moi'!#REF!</definedName>
    <definedName name="x1pingvl" localSheetId="6">'[9]lam-moi'!#REF!</definedName>
    <definedName name="x1pingvl">'[9]lam-moi'!#REF!</definedName>
    <definedName name="x1pint" localSheetId="6">#REF!</definedName>
    <definedName name="x1pint" localSheetId="0">#REF!</definedName>
    <definedName name="x1pint">#REF!</definedName>
    <definedName name="x1pintnc" localSheetId="6">'[9]lam-moi'!#REF!</definedName>
    <definedName name="x1pintnc" localSheetId="0">'[9]lam-moi'!#REF!</definedName>
    <definedName name="x1pintnc">'[9]lam-moi'!#REF!</definedName>
    <definedName name="X1pINTvc" localSheetId="6">'[9]CHITIET VL-NC-TT -1p'!#REF!</definedName>
    <definedName name="X1pINTvc">'[9]CHITIET VL-NC-TT -1p'!#REF!</definedName>
    <definedName name="x1pintvl" localSheetId="6">'[9]lam-moi'!#REF!</definedName>
    <definedName name="x1pintvl">'[9]lam-moi'!#REF!</definedName>
    <definedName name="x1pitnc" localSheetId="6">'[9]lam-moi'!#REF!</definedName>
    <definedName name="x1pitnc">'[9]lam-moi'!#REF!</definedName>
    <definedName name="X1pITvc" localSheetId="6">'[9]CHITIET VL-NC-TT -1p'!#REF!</definedName>
    <definedName name="X1pITvc">'[9]CHITIET VL-NC-TT -1p'!#REF!</definedName>
    <definedName name="x1pitvl" localSheetId="6">'[9]lam-moi'!#REF!</definedName>
    <definedName name="x1pitvl">'[9]lam-moi'!#REF!</definedName>
    <definedName name="x20knc" localSheetId="6">[9]chitiet!#REF!</definedName>
    <definedName name="x20knc">[9]chitiet!#REF!</definedName>
    <definedName name="x20kvl" localSheetId="6">[9]chitiet!#REF!</definedName>
    <definedName name="x20kvl">[9]chitiet!#REF!</definedName>
    <definedName name="x22knc" localSheetId="6">[9]chitiet!#REF!</definedName>
    <definedName name="x22knc">[9]chitiet!#REF!</definedName>
    <definedName name="x22kvl" localSheetId="6">[9]chitiet!#REF!</definedName>
    <definedName name="x22kvl">[9]chitiet!#REF!</definedName>
    <definedName name="x2mig1nc" localSheetId="6">'[9]lam-moi'!#REF!</definedName>
    <definedName name="x2mig1nc">'[9]lam-moi'!#REF!</definedName>
    <definedName name="x2mig1vl" localSheetId="6">'[9]lam-moi'!#REF!</definedName>
    <definedName name="x2mig1vl">'[9]lam-moi'!#REF!</definedName>
    <definedName name="x2min1nc" localSheetId="6">'[9]lam-moi'!#REF!</definedName>
    <definedName name="x2min1nc">'[9]lam-moi'!#REF!</definedName>
    <definedName name="x2min1vl" localSheetId="6">'[9]lam-moi'!#REF!</definedName>
    <definedName name="x2min1vl">'[9]lam-moi'!#REF!</definedName>
    <definedName name="x2mit1vl" localSheetId="6">'[9]lam-moi'!#REF!</definedName>
    <definedName name="x2mit1vl">'[9]lam-moi'!#REF!</definedName>
    <definedName name="x2mitnc" localSheetId="6">'[9]lam-moi'!#REF!</definedName>
    <definedName name="x2mitnc">'[9]lam-moi'!#REF!</definedName>
    <definedName name="XCCT">0.5</definedName>
    <definedName name="xdsnc" localSheetId="6">[9]gtrinh!#REF!</definedName>
    <definedName name="xdsnc">[9]gtrinh!#REF!</definedName>
    <definedName name="xdsvl" localSheetId="6">[9]gtrinh!#REF!</definedName>
    <definedName name="xdsvl">[9]gtrinh!#REF!</definedName>
    <definedName name="xfco" localSheetId="6">#REF!</definedName>
    <definedName name="xfco" localSheetId="0">#REF!</definedName>
    <definedName name="xfco">#REF!</definedName>
    <definedName name="xfco3p" localSheetId="6">#REF!</definedName>
    <definedName name="xfco3p" localSheetId="0">#REF!</definedName>
    <definedName name="xfco3p">#REF!</definedName>
    <definedName name="xfconc" localSheetId="6">'[9]lam-moi'!#REF!</definedName>
    <definedName name="xfconc" localSheetId="0">'[9]lam-moi'!#REF!</definedName>
    <definedName name="xfconc">'[9]lam-moi'!#REF!</definedName>
    <definedName name="xfconc3p">'[9]CHITIET VL-NC'!$G$94</definedName>
    <definedName name="xfcotnc" localSheetId="6">#REF!</definedName>
    <definedName name="xfcotnc" localSheetId="0">#REF!</definedName>
    <definedName name="xfcotnc">#REF!</definedName>
    <definedName name="xfcotvl" localSheetId="6">#REF!</definedName>
    <definedName name="xfcotvl" localSheetId="0">#REF!</definedName>
    <definedName name="xfcotvl">#REF!</definedName>
    <definedName name="xfcovl" localSheetId="6">'[9]lam-moi'!#REF!</definedName>
    <definedName name="xfcovl" localSheetId="0">'[9]lam-moi'!#REF!</definedName>
    <definedName name="xfcovl">'[9]lam-moi'!#REF!</definedName>
    <definedName name="xfcovl3p">'[9]CHITIET VL-NC'!$G$90</definedName>
    <definedName name="xfnc" localSheetId="6">'[9]lam-moi'!#REF!</definedName>
    <definedName name="xfnc">'[9]lam-moi'!#REF!</definedName>
    <definedName name="xfvl" localSheetId="6">'[9]lam-moi'!#REF!</definedName>
    <definedName name="xfvl">'[9]lam-moi'!#REF!</definedName>
    <definedName name="xhn" localSheetId="6">#REF!</definedName>
    <definedName name="xhn" localSheetId="0">#REF!</definedName>
    <definedName name="xhn">#REF!</definedName>
    <definedName name="xhnnc" localSheetId="6">'[9]lam-moi'!#REF!</definedName>
    <definedName name="xhnnc" localSheetId="0">'[9]lam-moi'!#REF!</definedName>
    <definedName name="xhnnc">'[9]lam-moi'!#REF!</definedName>
    <definedName name="xhnvl" localSheetId="6">'[9]lam-moi'!#REF!</definedName>
    <definedName name="xhnvl">'[9]lam-moi'!#REF!</definedName>
    <definedName name="xig" localSheetId="6">#REF!</definedName>
    <definedName name="xig" localSheetId="0">#REF!</definedName>
    <definedName name="xig">#REF!</definedName>
    <definedName name="xig1" localSheetId="6">#REF!</definedName>
    <definedName name="xig1" localSheetId="0">#REF!</definedName>
    <definedName name="xig1">#REF!</definedName>
    <definedName name="xig1nc" localSheetId="6">'[9]lam-moi'!#REF!</definedName>
    <definedName name="xig1nc" localSheetId="0">'[9]lam-moi'!#REF!</definedName>
    <definedName name="xig1nc">'[9]lam-moi'!#REF!</definedName>
    <definedName name="xig1p" localSheetId="6">#REF!</definedName>
    <definedName name="xig1p" localSheetId="0">#REF!</definedName>
    <definedName name="xig1p">#REF!</definedName>
    <definedName name="xig1pnc" localSheetId="6">'[9]lam-moi'!#REF!</definedName>
    <definedName name="xig1pnc" localSheetId="0">'[9]lam-moi'!#REF!</definedName>
    <definedName name="xig1pnc">'[9]lam-moi'!#REF!</definedName>
    <definedName name="xig1pvl" localSheetId="6">'[9]lam-moi'!#REF!</definedName>
    <definedName name="xig1pvl" localSheetId="0">'[9]lam-moi'!#REF!</definedName>
    <definedName name="xig1pvl">'[9]lam-moi'!#REF!</definedName>
    <definedName name="xig1vl" localSheetId="6">'[9]lam-moi'!#REF!</definedName>
    <definedName name="xig1vl">'[9]lam-moi'!#REF!</definedName>
    <definedName name="xig2nc" localSheetId="6">'[9]lam-moi'!#REF!</definedName>
    <definedName name="xig2nc">'[9]lam-moi'!#REF!</definedName>
    <definedName name="xig2vl" localSheetId="6">'[9]lam-moi'!#REF!</definedName>
    <definedName name="xig2vl">'[9]lam-moi'!#REF!</definedName>
    <definedName name="xig3p" localSheetId="6">#REF!</definedName>
    <definedName name="xig3p" localSheetId="0">#REF!</definedName>
    <definedName name="xig3p">#REF!</definedName>
    <definedName name="xiggnc">'[9]CHITIET VL-NC'!$G$57</definedName>
    <definedName name="xiggvl">'[9]CHITIET VL-NC'!$G$53</definedName>
    <definedName name="xignc" localSheetId="6">'[9]lam-moi'!#REF!</definedName>
    <definedName name="xignc">'[9]lam-moi'!#REF!</definedName>
    <definedName name="xignc3p" localSheetId="6">#REF!</definedName>
    <definedName name="xignc3p" localSheetId="0">#REF!</definedName>
    <definedName name="xignc3p">#REF!</definedName>
    <definedName name="xigvl" localSheetId="6">'[9]lam-moi'!#REF!</definedName>
    <definedName name="xigvl" localSheetId="0">'[9]lam-moi'!#REF!</definedName>
    <definedName name="xigvl">'[9]lam-moi'!#REF!</definedName>
    <definedName name="xigvl3p" localSheetId="6">#REF!</definedName>
    <definedName name="xigvl3p" localSheetId="0">#REF!</definedName>
    <definedName name="xigvl3p">#REF!</definedName>
    <definedName name="xin" localSheetId="6">#REF!</definedName>
    <definedName name="xin" localSheetId="0">#REF!</definedName>
    <definedName name="xin">#REF!</definedName>
    <definedName name="xin190" localSheetId="6">#REF!</definedName>
    <definedName name="xin190" localSheetId="0">#REF!</definedName>
    <definedName name="xin190">#REF!</definedName>
    <definedName name="xin1903p" localSheetId="6">#REF!</definedName>
    <definedName name="xin1903p" localSheetId="0">#REF!</definedName>
    <definedName name="xin1903p">#REF!</definedName>
    <definedName name="xin190nc" localSheetId="6">'[9]lam-moi'!#REF!</definedName>
    <definedName name="xin190nc" localSheetId="0">'[9]lam-moi'!#REF!</definedName>
    <definedName name="xin190nc">'[9]lam-moi'!#REF!</definedName>
    <definedName name="xin190nc3p">'[9]CHITIET VL-NC'!$G$76</definedName>
    <definedName name="xin190vl" localSheetId="6">'[9]lam-moi'!#REF!</definedName>
    <definedName name="xin190vl">'[9]lam-moi'!#REF!</definedName>
    <definedName name="xin190vl3p">'[9]CHITIET VL-NC'!$G$72</definedName>
    <definedName name="xin2903p" localSheetId="6">#REF!</definedName>
    <definedName name="xin2903p" localSheetId="0">#REF!</definedName>
    <definedName name="xin2903p">#REF!</definedName>
    <definedName name="xin290nc3p" localSheetId="6">#REF!</definedName>
    <definedName name="xin290nc3p" localSheetId="0">#REF!</definedName>
    <definedName name="xin290nc3p">#REF!</definedName>
    <definedName name="xin290vl3p" localSheetId="6">#REF!</definedName>
    <definedName name="xin290vl3p" localSheetId="0">#REF!</definedName>
    <definedName name="xin290vl3p">#REF!</definedName>
    <definedName name="xin3p" localSheetId="6">#REF!</definedName>
    <definedName name="xin3p" localSheetId="0">#REF!</definedName>
    <definedName name="xin3p">#REF!</definedName>
    <definedName name="xin901nc" localSheetId="6">'[9]lam-moi'!#REF!</definedName>
    <definedName name="xin901nc" localSheetId="0">'[9]lam-moi'!#REF!</definedName>
    <definedName name="xin901nc">'[9]lam-moi'!#REF!</definedName>
    <definedName name="xin901vl" localSheetId="6">'[9]lam-moi'!#REF!</definedName>
    <definedName name="xin901vl" localSheetId="0">'[9]lam-moi'!#REF!</definedName>
    <definedName name="xin901vl">'[9]lam-moi'!#REF!</definedName>
    <definedName name="xind" localSheetId="6">#REF!</definedName>
    <definedName name="xind" localSheetId="0">#REF!</definedName>
    <definedName name="xind">#REF!</definedName>
    <definedName name="xind1p" localSheetId="6">#REF!</definedName>
    <definedName name="xind1p" localSheetId="0">#REF!</definedName>
    <definedName name="xind1p">#REF!</definedName>
    <definedName name="xind1pnc" localSheetId="6">'[9]lam-moi'!#REF!</definedName>
    <definedName name="xind1pnc" localSheetId="0">'[9]lam-moi'!#REF!</definedName>
    <definedName name="xind1pnc">'[9]lam-moi'!#REF!</definedName>
    <definedName name="xind1pvl" localSheetId="6">'[9]lam-moi'!#REF!</definedName>
    <definedName name="xind1pvl" localSheetId="0">'[9]lam-moi'!#REF!</definedName>
    <definedName name="xind1pvl">'[9]lam-moi'!#REF!</definedName>
    <definedName name="xind3p" localSheetId="6">#REF!</definedName>
    <definedName name="xind3p" localSheetId="0">#REF!</definedName>
    <definedName name="xind3p">#REF!</definedName>
    <definedName name="xindnc" localSheetId="6">'[9]lam-moi'!#REF!</definedName>
    <definedName name="xindnc" localSheetId="0">'[9]lam-moi'!#REF!</definedName>
    <definedName name="xindnc">'[9]lam-moi'!#REF!</definedName>
    <definedName name="xindnc1p" localSheetId="6">#REF!</definedName>
    <definedName name="xindnc1p" localSheetId="0">#REF!</definedName>
    <definedName name="xindnc1p">#REF!</definedName>
    <definedName name="xindnc3p">'[9]CHITIET VL-NC'!$G$85</definedName>
    <definedName name="xindvl" localSheetId="6">'[9]lam-moi'!#REF!</definedName>
    <definedName name="xindvl">'[9]lam-moi'!#REF!</definedName>
    <definedName name="xindvl1p" localSheetId="6">#REF!</definedName>
    <definedName name="xindvl1p" localSheetId="0">#REF!</definedName>
    <definedName name="xindvl1p">#REF!</definedName>
    <definedName name="xindvl3p">'[9]CHITIET VL-NC'!$G$80</definedName>
    <definedName name="xing1p" localSheetId="6">#REF!</definedName>
    <definedName name="xing1p" localSheetId="0">#REF!</definedName>
    <definedName name="xing1p">#REF!</definedName>
    <definedName name="xing1pnc" localSheetId="6">'[9]lam-moi'!#REF!</definedName>
    <definedName name="xing1pnc" localSheetId="0">'[9]lam-moi'!#REF!</definedName>
    <definedName name="xing1pnc">'[9]lam-moi'!#REF!</definedName>
    <definedName name="xing1pvl" localSheetId="6">'[9]lam-moi'!#REF!</definedName>
    <definedName name="xing1pvl">'[9]lam-moi'!#REF!</definedName>
    <definedName name="xingnc1p" localSheetId="6">#REF!</definedName>
    <definedName name="xingnc1p" localSheetId="0">#REF!</definedName>
    <definedName name="xingnc1p">#REF!</definedName>
    <definedName name="xingvl1p" localSheetId="6">#REF!</definedName>
    <definedName name="xingvl1p" localSheetId="0">#REF!</definedName>
    <definedName name="xingvl1p">#REF!</definedName>
    <definedName name="xinnc" localSheetId="6">'[9]lam-moi'!#REF!</definedName>
    <definedName name="xinnc" localSheetId="0">'[9]lam-moi'!#REF!</definedName>
    <definedName name="xinnc">'[9]lam-moi'!#REF!</definedName>
    <definedName name="xinnc3p" localSheetId="6">#REF!</definedName>
    <definedName name="xinnc3p" localSheetId="0">#REF!</definedName>
    <definedName name="xinnc3p">#REF!</definedName>
    <definedName name="xint1p" localSheetId="6">#REF!</definedName>
    <definedName name="xint1p" localSheetId="0">#REF!</definedName>
    <definedName name="xint1p">#REF!</definedName>
    <definedName name="xinvl" localSheetId="6">'[9]lam-moi'!#REF!</definedName>
    <definedName name="xinvl" localSheetId="0">'[9]lam-moi'!#REF!</definedName>
    <definedName name="xinvl">'[9]lam-moi'!#REF!</definedName>
    <definedName name="xinvl3p" localSheetId="6">#REF!</definedName>
    <definedName name="xinvl3p" localSheetId="0">#REF!</definedName>
    <definedName name="xinvl3p">#REF!</definedName>
    <definedName name="xit" localSheetId="6">#REF!</definedName>
    <definedName name="xit" localSheetId="0">#REF!</definedName>
    <definedName name="xit">#REF!</definedName>
    <definedName name="xit1" localSheetId="6">#REF!</definedName>
    <definedName name="xit1" localSheetId="0">#REF!</definedName>
    <definedName name="xit1">#REF!</definedName>
    <definedName name="xit1nc" localSheetId="6">'[9]lam-moi'!#REF!</definedName>
    <definedName name="xit1nc" localSheetId="0">'[9]lam-moi'!#REF!</definedName>
    <definedName name="xit1nc">'[9]lam-moi'!#REF!</definedName>
    <definedName name="xit1p" localSheetId="6">#REF!</definedName>
    <definedName name="xit1p" localSheetId="0">#REF!</definedName>
    <definedName name="xit1p">#REF!</definedName>
    <definedName name="xit1pnc" localSheetId="6">'[9]lam-moi'!#REF!</definedName>
    <definedName name="xit1pnc" localSheetId="0">'[9]lam-moi'!#REF!</definedName>
    <definedName name="xit1pnc">'[9]lam-moi'!#REF!</definedName>
    <definedName name="xit1pvl" localSheetId="6">'[9]lam-moi'!#REF!</definedName>
    <definedName name="xit1pvl" localSheetId="0">'[9]lam-moi'!#REF!</definedName>
    <definedName name="xit1pvl">'[9]lam-moi'!#REF!</definedName>
    <definedName name="xit1vl" localSheetId="6">'[9]lam-moi'!#REF!</definedName>
    <definedName name="xit1vl">'[9]lam-moi'!#REF!</definedName>
    <definedName name="xit2nc" localSheetId="6">'[9]lam-moi'!#REF!</definedName>
    <definedName name="xit2nc">'[9]lam-moi'!#REF!</definedName>
    <definedName name="xit2nc3p" localSheetId="6">#REF!</definedName>
    <definedName name="xit2nc3p" localSheetId="0">#REF!</definedName>
    <definedName name="xit2nc3p">#REF!</definedName>
    <definedName name="xit2vl" localSheetId="6">'[9]lam-moi'!#REF!</definedName>
    <definedName name="xit2vl" localSheetId="0">'[9]lam-moi'!#REF!</definedName>
    <definedName name="xit2vl">'[9]lam-moi'!#REF!</definedName>
    <definedName name="xit2vl3p" localSheetId="6">#REF!</definedName>
    <definedName name="xit2vl3p" localSheetId="0">#REF!</definedName>
    <definedName name="xit2vl3p">#REF!</definedName>
    <definedName name="xit3p" localSheetId="6">#REF!</definedName>
    <definedName name="xit3p" localSheetId="0">#REF!</definedName>
    <definedName name="xit3p">#REF!</definedName>
    <definedName name="xitnc" localSheetId="6">'[9]lam-moi'!#REF!</definedName>
    <definedName name="xitnc" localSheetId="0">'[9]lam-moi'!#REF!</definedName>
    <definedName name="xitnc">'[9]lam-moi'!#REF!</definedName>
    <definedName name="xitnc3p" localSheetId="6">#REF!</definedName>
    <definedName name="xitnc3p" localSheetId="0">#REF!</definedName>
    <definedName name="xitnc3p">#REF!</definedName>
    <definedName name="xittnc">'[9]CHITIET VL-NC'!$G$48</definedName>
    <definedName name="xittvl">'[9]CHITIET VL-NC'!$G$44</definedName>
    <definedName name="xitvl" localSheetId="6">'[9]lam-moi'!#REF!</definedName>
    <definedName name="xitvl">'[9]lam-moi'!#REF!</definedName>
    <definedName name="xitvl3p" localSheetId="6">#REF!</definedName>
    <definedName name="xitvl3p" localSheetId="0">#REF!</definedName>
    <definedName name="xitvl3p">#REF!</definedName>
    <definedName name="xm">[32]gvl!$N$16</definedName>
    <definedName name="xr1nc" localSheetId="6">'[9]lam-moi'!#REF!</definedName>
    <definedName name="xr1nc">'[9]lam-moi'!#REF!</definedName>
    <definedName name="xr1vl" localSheetId="6">'[9]lam-moi'!#REF!</definedName>
    <definedName name="xr1vl">'[9]lam-moi'!#REF!</definedName>
    <definedName name="xtr3pnc" localSheetId="6">[9]gtrinh!#REF!</definedName>
    <definedName name="xtr3pnc">[9]gtrinh!#REF!</definedName>
    <definedName name="xtr3pvl" localSheetId="6">[9]gtrinh!#REF!</definedName>
    <definedName name="xtr3pvl">[9]gtrinh!#REF!</definedName>
  </definedNames>
  <calcPr calcId="181029"/>
</workbook>
</file>

<file path=xl/calcChain.xml><?xml version="1.0" encoding="utf-8"?>
<calcChain xmlns="http://schemas.openxmlformats.org/spreadsheetml/2006/main">
  <c r="B62" i="11" l="1"/>
  <c r="B63" i="11" s="1"/>
  <c r="B18" i="11"/>
  <c r="B19" i="11" s="1"/>
  <c r="B20" i="11" s="1"/>
  <c r="B21" i="11" s="1"/>
  <c r="B22" i="11" s="1"/>
  <c r="H20" i="11"/>
  <c r="G20" i="11"/>
  <c r="C20" i="11"/>
  <c r="G22" i="11"/>
  <c r="H89" i="11"/>
  <c r="H54" i="11"/>
  <c r="G94" i="11"/>
  <c r="G68" i="11"/>
  <c r="G66" i="11"/>
  <c r="C66" i="11"/>
  <c r="G59" i="11"/>
  <c r="I59" i="11" s="1"/>
  <c r="C59" i="11"/>
  <c r="C63" i="11"/>
  <c r="C62" i="11"/>
  <c r="C61" i="11"/>
  <c r="C60" i="11"/>
  <c r="C58" i="11"/>
  <c r="G76" i="11"/>
  <c r="G45" i="11"/>
  <c r="G46" i="11"/>
  <c r="G47" i="11"/>
  <c r="G48" i="11"/>
  <c r="G44" i="11"/>
  <c r="G43" i="11"/>
  <c r="G42" i="11"/>
  <c r="G41" i="11"/>
  <c r="G40" i="11"/>
  <c r="B37" i="11"/>
  <c r="B38" i="11" s="1"/>
  <c r="B39" i="11" s="1"/>
  <c r="B40" i="11" s="1"/>
  <c r="B41" i="11" s="1"/>
  <c r="B42" i="11" s="1"/>
  <c r="B43" i="11" s="1"/>
  <c r="B44" i="11" s="1"/>
  <c r="B45" i="11" s="1"/>
  <c r="B46" i="11" s="1"/>
  <c r="B47" i="11" s="1"/>
  <c r="B48" i="11" s="1"/>
  <c r="B49" i="11" s="1"/>
  <c r="B50" i="11" s="1"/>
  <c r="D50" i="11"/>
  <c r="D85" i="11" s="1"/>
  <c r="D49" i="11"/>
  <c r="D48" i="11"/>
  <c r="D47" i="11"/>
  <c r="D46" i="11"/>
  <c r="D45" i="11"/>
  <c r="D44" i="11"/>
  <c r="D43" i="11"/>
  <c r="D42" i="11"/>
  <c r="D41" i="11"/>
  <c r="D40" i="11"/>
  <c r="C49" i="11"/>
  <c r="C84" i="11" s="1"/>
  <c r="C50" i="11"/>
  <c r="C41" i="11"/>
  <c r="C42" i="11"/>
  <c r="C43" i="11"/>
  <c r="C44" i="11"/>
  <c r="C45" i="11"/>
  <c r="C46" i="11"/>
  <c r="C47" i="11"/>
  <c r="C48" i="11"/>
  <c r="C40" i="11"/>
  <c r="H39" i="11"/>
  <c r="H38" i="11"/>
  <c r="H37" i="11"/>
  <c r="D37" i="11"/>
  <c r="D38" i="11"/>
  <c r="D39" i="11"/>
  <c r="C39" i="11"/>
  <c r="C38" i="11"/>
  <c r="C37" i="11"/>
  <c r="D8" i="2"/>
  <c r="F16" i="11"/>
  <c r="C19" i="11"/>
  <c r="C18" i="11"/>
  <c r="H15" i="11"/>
  <c r="G15" i="11"/>
  <c r="F15" i="11"/>
  <c r="B15" i="11"/>
  <c r="B16" i="11" s="1"/>
  <c r="B17" i="11" s="1"/>
  <c r="C15" i="11"/>
  <c r="D11" i="11"/>
  <c r="D10" i="11"/>
  <c r="M40" i="9"/>
  <c r="E47" i="9"/>
  <c r="E26" i="3" s="1"/>
  <c r="E29" i="3"/>
  <c r="H29" i="3" s="1"/>
  <c r="F27" i="3"/>
  <c r="H28" i="3"/>
  <c r="H34" i="3"/>
  <c r="E13" i="3"/>
  <c r="I20" i="11" l="1"/>
  <c r="I39" i="11"/>
  <c r="I15" i="11"/>
  <c r="I11" i="2"/>
  <c r="I10" i="2"/>
  <c r="I9" i="2"/>
  <c r="F10" i="12"/>
  <c r="E10" i="12"/>
  <c r="B10" i="11"/>
  <c r="B11" i="11" s="1"/>
  <c r="B83" i="11"/>
  <c r="E11" i="1" l="1"/>
  <c r="C94" i="11" l="1"/>
  <c r="C68" i="11"/>
  <c r="C56" i="11"/>
  <c r="C91" i="11" s="1"/>
  <c r="C57" i="11"/>
  <c r="C92" i="11" s="1"/>
  <c r="E9" i="3"/>
  <c r="E35" i="3"/>
  <c r="E17" i="3" l="1"/>
  <c r="E18" i="3" s="1"/>
  <c r="T25" i="9"/>
  <c r="D40" i="9"/>
  <c r="D39" i="9"/>
  <c r="D38" i="9"/>
  <c r="D16" i="9"/>
  <c r="E4" i="9"/>
  <c r="E48" i="9" l="1"/>
  <c r="G18" i="2" s="1"/>
  <c r="G65" i="11"/>
  <c r="G64" i="11"/>
  <c r="G63" i="11"/>
  <c r="D36" i="11"/>
  <c r="E24" i="3"/>
  <c r="E25" i="3" s="1"/>
  <c r="H99" i="11"/>
  <c r="H98" i="11"/>
  <c r="H97" i="11"/>
  <c r="H96" i="11"/>
  <c r="H95" i="11"/>
  <c r="H94" i="11"/>
  <c r="H93" i="11"/>
  <c r="H88" i="11"/>
  <c r="H85" i="11"/>
  <c r="H84" i="11"/>
  <c r="H83" i="11"/>
  <c r="H82" i="11"/>
  <c r="H68" i="11"/>
  <c r="H67" i="11"/>
  <c r="H66" i="11"/>
  <c r="H65" i="11"/>
  <c r="H64" i="11"/>
  <c r="H63" i="11"/>
  <c r="H62" i="11"/>
  <c r="H61" i="11"/>
  <c r="H53" i="11"/>
  <c r="H50" i="11"/>
  <c r="H48" i="11"/>
  <c r="H47" i="11"/>
  <c r="H46" i="11"/>
  <c r="H45" i="11"/>
  <c r="H44" i="11"/>
  <c r="H43" i="11"/>
  <c r="H42" i="11"/>
  <c r="H41" i="11"/>
  <c r="H40" i="11"/>
  <c r="H36" i="11"/>
  <c r="H22" i="11"/>
  <c r="H21" i="11"/>
  <c r="H14" i="11"/>
  <c r="H11" i="11"/>
  <c r="H49" i="11" s="1"/>
  <c r="H10" i="11"/>
  <c r="H9" i="11"/>
  <c r="G28" i="2"/>
  <c r="G27" i="2"/>
  <c r="K8" i="2"/>
  <c r="G96" i="11"/>
  <c r="G95" i="11"/>
  <c r="I66" i="11" l="1"/>
  <c r="F62" i="11"/>
  <c r="I63" i="11"/>
  <c r="E21" i="2"/>
  <c r="E26" i="2"/>
  <c r="H38" i="3"/>
  <c r="K24" i="2" s="1"/>
  <c r="H14" i="3"/>
  <c r="H22" i="2" l="1"/>
  <c r="E27" i="3"/>
  <c r="T27" i="9"/>
  <c r="G21" i="2" s="1"/>
  <c r="E32" i="3"/>
  <c r="I21" i="2" l="1"/>
  <c r="H32" i="3"/>
  <c r="K22" i="2" s="1"/>
  <c r="H26" i="2"/>
  <c r="G58" i="11"/>
  <c r="I97" i="11"/>
  <c r="H19" i="3"/>
  <c r="I26" i="2" l="1"/>
  <c r="K21" i="2" s="1"/>
  <c r="I48" i="11"/>
  <c r="G62" i="11"/>
  <c r="I62" i="11" s="1"/>
  <c r="H33" i="3"/>
  <c r="K23" i="2" s="1"/>
  <c r="K25" i="2" s="1"/>
  <c r="E9" i="12" l="1"/>
  <c r="I22" i="11" l="1"/>
  <c r="I21" i="11"/>
  <c r="D82" i="11" l="1"/>
  <c r="K18" i="12" l="1"/>
  <c r="J11" i="12"/>
  <c r="E6" i="12"/>
  <c r="H15" i="3" l="1"/>
  <c r="I99" i="11"/>
  <c r="I98" i="11"/>
  <c r="I96" i="11"/>
  <c r="I95" i="11"/>
  <c r="E27" i="9"/>
  <c r="E28" i="9" s="1"/>
  <c r="G19" i="2" s="1"/>
  <c r="H23" i="2" l="1"/>
  <c r="E30" i="3"/>
  <c r="D84" i="11"/>
  <c r="D57" i="11"/>
  <c r="D92" i="11" s="1"/>
  <c r="H13" i="3"/>
  <c r="I64" i="11"/>
  <c r="I65" i="11"/>
  <c r="I94" i="11"/>
  <c r="B89" i="11"/>
  <c r="B90" i="11" s="1"/>
  <c r="B91" i="11" s="1"/>
  <c r="B92" i="11" s="1"/>
  <c r="I68" i="11"/>
  <c r="B54" i="11"/>
  <c r="B55" i="11" s="1"/>
  <c r="B56" i="11" s="1"/>
  <c r="B57" i="11" s="1"/>
  <c r="B58" i="11" s="1"/>
  <c r="B59" i="11" s="1"/>
  <c r="B60" i="11" s="1"/>
  <c r="B61" i="11" s="1"/>
  <c r="B64" i="11" s="1"/>
  <c r="B65" i="11" s="1"/>
  <c r="B66" i="11" s="1"/>
  <c r="B67" i="11" s="1"/>
  <c r="B68" i="11" s="1"/>
  <c r="G75" i="11"/>
  <c r="G83" i="11" s="1"/>
  <c r="G2" i="11"/>
  <c r="B93" i="11" l="1"/>
  <c r="B94" i="11" s="1"/>
  <c r="B95" i="11" s="1"/>
  <c r="B96" i="11" s="1"/>
  <c r="B97" i="11" s="1"/>
  <c r="B98" i="11" s="1"/>
  <c r="B99" i="11" s="1"/>
  <c r="G61" i="11"/>
  <c r="G88" i="11"/>
  <c r="G90" i="11" s="1"/>
  <c r="I90" i="11" s="1"/>
  <c r="G82" i="11"/>
  <c r="G92" i="11"/>
  <c r="G84" i="11"/>
  <c r="G91" i="11"/>
  <c r="I91" i="11" s="1"/>
  <c r="G85" i="11"/>
  <c r="G17" i="11"/>
  <c r="G10" i="11"/>
  <c r="I10" i="11" s="1"/>
  <c r="G11" i="11"/>
  <c r="I11" i="11" s="1"/>
  <c r="G19" i="11"/>
  <c r="I19" i="11" s="1"/>
  <c r="G18" i="11"/>
  <c r="G9" i="11"/>
  <c r="B84" i="11"/>
  <c r="B85" i="11" s="1"/>
  <c r="I67" i="11"/>
  <c r="G14" i="11"/>
  <c r="G16" i="11" s="1"/>
  <c r="I16" i="11" s="1"/>
  <c r="G89" i="11"/>
  <c r="I93" i="11"/>
  <c r="G29" i="11"/>
  <c r="G5" i="10"/>
  <c r="G3" i="10"/>
  <c r="G57" i="11" l="1"/>
  <c r="I57" i="11" s="1"/>
  <c r="G56" i="11"/>
  <c r="I56" i="11" s="1"/>
  <c r="G54" i="11"/>
  <c r="G53" i="11"/>
  <c r="G36" i="11"/>
  <c r="G37" i="11" s="1"/>
  <c r="I18" i="11"/>
  <c r="I84" i="11"/>
  <c r="I85" i="11"/>
  <c r="I92" i="11"/>
  <c r="I14" i="11"/>
  <c r="I88" i="11"/>
  <c r="I53" i="11" l="1"/>
  <c r="G55" i="11"/>
  <c r="I55" i="11" s="1"/>
  <c r="G38" i="11"/>
  <c r="I37" i="11"/>
  <c r="I43" i="11"/>
  <c r="K20" i="1"/>
  <c r="J11" i="1"/>
  <c r="L16" i="9"/>
  <c r="M27" i="9" s="1"/>
  <c r="I38" i="11" l="1"/>
  <c r="G49" i="11"/>
  <c r="M28" i="9"/>
  <c r="G20" i="2" s="1"/>
  <c r="E31" i="3"/>
  <c r="I12" i="2"/>
  <c r="G50" i="11" l="1"/>
  <c r="I50" i="11" s="1"/>
  <c r="I49" i="11"/>
  <c r="G15" i="2"/>
  <c r="F15" i="2"/>
  <c r="E25" i="2" l="1"/>
  <c r="H25" i="2" l="1"/>
  <c r="M42" i="9"/>
  <c r="I47" i="11" l="1"/>
  <c r="E18" i="2"/>
  <c r="I18" i="2" s="1"/>
  <c r="E19" i="2"/>
  <c r="I19" i="2" s="1"/>
  <c r="E20" i="2"/>
  <c r="I20" i="2" s="1"/>
  <c r="E22" i="2"/>
  <c r="E23" i="2"/>
  <c r="E24" i="2"/>
  <c r="I25" i="2" l="1"/>
  <c r="M18" i="2" s="1"/>
  <c r="D83" i="11" l="1"/>
  <c r="I83" i="11" s="1"/>
  <c r="I45" i="11"/>
  <c r="H25" i="3" l="1"/>
  <c r="I15" i="2"/>
  <c r="E6" i="1" l="1"/>
  <c r="I8" i="2" l="1"/>
  <c r="I13" i="2" s="1"/>
  <c r="H39" i="3"/>
  <c r="H40" i="3" s="1"/>
  <c r="I28" i="2"/>
  <c r="I27" i="2"/>
  <c r="H35" i="3" l="1"/>
  <c r="H12" i="3"/>
  <c r="I29" i="2" l="1"/>
  <c r="H21" i="3" l="1"/>
  <c r="H20" i="3"/>
  <c r="H18" i="3"/>
  <c r="H17" i="3"/>
  <c r="H16" i="3"/>
  <c r="H9" i="3" l="1"/>
  <c r="H10" i="3" s="1"/>
  <c r="I16" i="2" l="1"/>
  <c r="H24" i="2" l="1"/>
  <c r="G60" i="11" l="1"/>
  <c r="I60" i="11" s="1"/>
  <c r="I22" i="2"/>
  <c r="I42" i="11"/>
  <c r="I46" i="11"/>
  <c r="I41" i="11"/>
  <c r="I61" i="11"/>
  <c r="I58" i="11" l="1"/>
  <c r="I40" i="11"/>
  <c r="I44" i="11"/>
  <c r="I23" i="2"/>
  <c r="I24" i="2"/>
  <c r="H30" i="3" l="1"/>
  <c r="H47" i="3" s="1"/>
  <c r="H31" i="3"/>
  <c r="I30" i="2"/>
  <c r="H24" i="3"/>
  <c r="I32" i="2" l="1"/>
  <c r="H29" i="12" s="1"/>
  <c r="H26" i="3"/>
  <c r="I17" i="11" l="1"/>
  <c r="I23" i="11" s="1"/>
  <c r="L23" i="11" s="1"/>
  <c r="H27" i="3"/>
  <c r="H36" i="3" s="1"/>
  <c r="I54" i="11" l="1"/>
  <c r="I89" i="11" l="1"/>
  <c r="I100" i="11" s="1"/>
  <c r="L100" i="11" l="1"/>
  <c r="I9" i="11" l="1"/>
  <c r="I12" i="11" s="1"/>
  <c r="L12" i="11" s="1"/>
  <c r="I82" i="11"/>
  <c r="I86" i="11" s="1"/>
  <c r="I36" i="11"/>
  <c r="I51" i="11" s="1"/>
  <c r="L51" i="11" s="1"/>
  <c r="I24" i="11" l="1"/>
  <c r="H29" i="1" s="1"/>
  <c r="L86" i="11"/>
  <c r="L103" i="11" s="1"/>
  <c r="I101" i="11"/>
  <c r="H35" i="1" s="1"/>
  <c r="H22" i="3" l="1"/>
  <c r="H41" i="3" s="1"/>
  <c r="I36" i="2" s="1"/>
  <c r="I69" i="11"/>
  <c r="H32" i="12" l="1"/>
  <c r="H34" i="12" s="1"/>
  <c r="H35" i="12" s="1"/>
  <c r="L69" i="11"/>
  <c r="I70" i="11"/>
  <c r="H32" i="1" s="1"/>
  <c r="L104" i="11" l="1"/>
  <c r="L105" i="11" s="1"/>
  <c r="L106" i="11" s="1"/>
  <c r="L107" i="11" s="1"/>
  <c r="H36" i="12"/>
  <c r="J29" i="12"/>
  <c r="J32" i="12"/>
  <c r="H37" i="1"/>
  <c r="H38" i="1" s="1"/>
  <c r="K36" i="12" l="1"/>
  <c r="B9" i="10"/>
  <c r="J34" i="12"/>
  <c r="J29" i="1"/>
  <c r="H39" i="1"/>
  <c r="J35" i="1"/>
  <c r="J32" i="1"/>
  <c r="K39" i="1" l="1"/>
  <c r="J37" i="1"/>
  <c r="G2" i="10" l="1"/>
  <c r="G4" i="10" s="1"/>
  <c r="G6" i="10"/>
  <c r="H3" i="10"/>
  <c r="H4" i="10"/>
  <c r="H6" i="10" l="1"/>
  <c r="B25" i="10"/>
  <c r="G11" i="10"/>
  <c r="G7" i="10"/>
  <c r="H11" i="10" l="1"/>
  <c r="H16" i="10" s="1"/>
  <c r="G12" i="10"/>
  <c r="H7" i="10"/>
  <c r="G8" i="10"/>
  <c r="H8" i="10" l="1"/>
  <c r="G13" i="10"/>
  <c r="G9" i="10"/>
  <c r="H12" i="10"/>
  <c r="H17" i="10" s="1"/>
  <c r="G16" i="10"/>
  <c r="G17" i="10" l="1"/>
  <c r="B26" i="10" s="1"/>
  <c r="H9" i="10"/>
  <c r="G14" i="10"/>
  <c r="G10" i="10"/>
  <c r="H13" i="10"/>
  <c r="H18" i="10" l="1"/>
  <c r="G18" i="10" s="1"/>
  <c r="B27" i="10" s="1"/>
  <c r="G15" i="10"/>
  <c r="H10" i="10"/>
  <c r="H14" i="10"/>
  <c r="H19" i="10" l="1"/>
  <c r="H15" i="10"/>
  <c r="H20" i="10" l="1"/>
  <c r="G20" i="10" s="1"/>
  <c r="B29" i="10" s="1"/>
  <c r="G19" i="10"/>
  <c r="B28" i="10" s="1"/>
  <c r="B31" i="10" l="1"/>
  <c r="B13" i="10" s="1"/>
  <c r="B32" i="10"/>
  <c r="B18" i="10" s="1"/>
  <c r="E37" i="12" l="1"/>
  <c r="E40" i="1"/>
</calcChain>
</file>

<file path=xl/sharedStrings.xml><?xml version="1.0" encoding="utf-8"?>
<sst xmlns="http://schemas.openxmlformats.org/spreadsheetml/2006/main" count="600" uniqueCount="293">
  <si>
    <t>:</t>
  </si>
  <si>
    <t>URAIAN</t>
  </si>
  <si>
    <t>NO</t>
  </si>
  <si>
    <t>I</t>
  </si>
  <si>
    <t>II</t>
  </si>
  <si>
    <t>SUB - TOTAL</t>
  </si>
  <si>
    <t>TOTAL</t>
  </si>
  <si>
    <t>TOTAL HARGA
(Rp.)</t>
  </si>
  <si>
    <t>NAMA PEKERJAAN</t>
  </si>
  <si>
    <t>TAHUN ANGGARAN</t>
  </si>
  <si>
    <t>RINCIAN BIAYA LANGSUNG PERSONIL</t>
  </si>
  <si>
    <t>NAMA PERSONIL</t>
  </si>
  <si>
    <t>POSISI</t>
  </si>
  <si>
    <t>JUMLAH
(Rp.)</t>
  </si>
  <si>
    <t>MAN 
MONTH</t>
  </si>
  <si>
    <t>TENAGA AHLI</t>
  </si>
  <si>
    <t>ASISTEN TENAGA AHLI</t>
  </si>
  <si>
    <t>TENAGA PENDUKUNG</t>
  </si>
  <si>
    <t>Office Boy</t>
  </si>
  <si>
    <t>JUMLAH BIAYA LANGSUNG PERSONIL = ( A ) + ( B ) + ( C )</t>
  </si>
  <si>
    <t>I.</t>
  </si>
  <si>
    <t>JUMLAH TENAGA PENDUKUNG ( C )</t>
  </si>
  <si>
    <t>JUMLAH ASISTEN TENAGA AHLI ( B )</t>
  </si>
  <si>
    <t>JUMLAH PROFESIONAL STAFF (A)</t>
  </si>
  <si>
    <t>RINCIAN BIAYA LANGSUNG NON-PERSONIL</t>
  </si>
  <si>
    <t>JENIS BIAYA</t>
  </si>
  <si>
    <t>URAIAN BIAYA</t>
  </si>
  <si>
    <t>Biaya Alat Tulis Kantor</t>
  </si>
  <si>
    <t>Laporan Pendahuluan</t>
  </si>
  <si>
    <t>Sewa Camera</t>
  </si>
  <si>
    <t>JUMLAH BIAYA LAINNYA ( C )</t>
  </si>
  <si>
    <t>JUMLAH BIAYA LAPORAN ( B )</t>
  </si>
  <si>
    <t>JUMLAH BIAYA KANTOR ( A )</t>
  </si>
  <si>
    <t>Buku</t>
  </si>
  <si>
    <t>Buah</t>
  </si>
  <si>
    <t>SATUAN
(Bulan/Kali/Buku/Buah)</t>
  </si>
  <si>
    <t>Bulan</t>
  </si>
  <si>
    <t>II.</t>
  </si>
  <si>
    <t>WAKTU PELAKSANAAN</t>
  </si>
  <si>
    <t xml:space="preserve">Terbilang </t>
  </si>
  <si>
    <t>Pemasangan Patok/Chek Point</t>
  </si>
  <si>
    <t>PEMERINTAH PROVINSI SUMATERA UTARA</t>
  </si>
  <si>
    <t>HARGA PERHITUNGAN SENDIRI (HPS)</t>
  </si>
  <si>
    <t>JALAN SAKTI LUBIS NO. 7R MEDAN</t>
  </si>
  <si>
    <t>Data Curah Hujan</t>
  </si>
  <si>
    <t>Operator Computer</t>
  </si>
  <si>
    <t>Meter (roll)</t>
  </si>
  <si>
    <t>SUMBER DANA</t>
  </si>
  <si>
    <t>PAKET</t>
  </si>
  <si>
    <t>Sewa Kendaraan roda empat</t>
  </si>
  <si>
    <t>REKAPITULASI PERHITUNGAN BIAYA</t>
  </si>
  <si>
    <t>BIAYA PERALATAN PENUNJANG</t>
  </si>
  <si>
    <t>HARGA
SATUAN
(Rp.)</t>
  </si>
  <si>
    <t>BIAYA PELAPORAN</t>
  </si>
  <si>
    <t>Rencana Anggaran Biaya (RAB)</t>
  </si>
  <si>
    <t>Pembuatan dan Pemasangan Patok (BM)</t>
  </si>
  <si>
    <t>BIAYA LUMP SUM</t>
  </si>
  <si>
    <t>Biaya Ekspose</t>
  </si>
  <si>
    <t>JUMLAH BIAYA LAINNYA ( D )</t>
  </si>
  <si>
    <t>JUMLAH BIAYA LANGSUNG NON PERSONIL = ( A ) + ( B ) + ( C ) + ( D )</t>
  </si>
  <si>
    <t>PROVINSI SUMATERA UTARA</t>
  </si>
  <si>
    <t>Pembina Tk. I</t>
  </si>
  <si>
    <t>BIDANG PERENCANAAN DAN EVALUASI</t>
  </si>
  <si>
    <t>Data Awal</t>
  </si>
  <si>
    <t>=</t>
  </si>
  <si>
    <t>Ttk</t>
  </si>
  <si>
    <t>Ttk/Hari</t>
  </si>
  <si>
    <t>Hari</t>
  </si>
  <si>
    <t>Laporan</t>
  </si>
  <si>
    <t>Computer Arsitektur Desain (CAD)</t>
  </si>
  <si>
    <t>HARI</t>
  </si>
  <si>
    <t>SATUAN</t>
  </si>
  <si>
    <t>KUANTITAS</t>
  </si>
  <si>
    <t>Tenaga Ahli Surveyor</t>
  </si>
  <si>
    <t>JUMLAH HARGA
(Rp.)</t>
  </si>
  <si>
    <t>HARGA SATUAN
OB/OH
(Rp.)</t>
  </si>
  <si>
    <t>11.1.4.2.4.1</t>
  </si>
  <si>
    <t>11.1.2.1.5.7</t>
  </si>
  <si>
    <t>11.1.2.1.5.6</t>
  </si>
  <si>
    <t>11.1.4.1.1.3</t>
  </si>
  <si>
    <t>Pekerja Terlatih Survey</t>
  </si>
  <si>
    <t>11.1.2.1.9.23</t>
  </si>
  <si>
    <t>11.1.2.1.9.11</t>
  </si>
  <si>
    <t>11.4.2.2.1.15</t>
  </si>
  <si>
    <t>11.4.2.2.1.23</t>
  </si>
  <si>
    <t>11.4.2.2.1.5</t>
  </si>
  <si>
    <t>Gambar Design (A3)</t>
  </si>
  <si>
    <t>11.4.2.2.1.14</t>
  </si>
  <si>
    <t>Spesifikasi Teknis (BMBK)</t>
  </si>
  <si>
    <t>11.4.2.2.1.31</t>
  </si>
  <si>
    <t>11.2.2.8.6.4</t>
  </si>
  <si>
    <t>11.2.2.4.1.5</t>
  </si>
  <si>
    <t>11.2.2.8.6.2</t>
  </si>
  <si>
    <t>11.2.2.5.10.10</t>
  </si>
  <si>
    <t>11.2.4.9.3.1</t>
  </si>
  <si>
    <t>10.2.1.41.158.55</t>
  </si>
  <si>
    <t>11.5.1.4.1.66</t>
  </si>
  <si>
    <t>Tim Leader</t>
  </si>
  <si>
    <t>Tenaga Ahli</t>
  </si>
  <si>
    <t>BIAYA BAHAN OPERASIONAL KANTOR</t>
  </si>
  <si>
    <t>TARGET DESIGN</t>
  </si>
  <si>
    <t>Km</t>
  </si>
  <si>
    <t>Jlh ttk BB</t>
  </si>
  <si>
    <t>Km/Hari</t>
  </si>
  <si>
    <t>PAGU</t>
  </si>
  <si>
    <t>Ruas</t>
  </si>
  <si>
    <t>Metode</t>
  </si>
  <si>
    <t>Shift/waktu kerja</t>
  </si>
  <si>
    <t>Shift</t>
  </si>
  <si>
    <t>Asisten Ahli Perkerasan Jalan</t>
  </si>
  <si>
    <t>Tenaga Ahli Benkelmen Beam</t>
  </si>
  <si>
    <t>Pekerja Terlatih Benkelmen Beam</t>
  </si>
  <si>
    <t>Pekerja Terlatih DCP</t>
  </si>
  <si>
    <t>Tenaga Ahli DCP</t>
  </si>
  <si>
    <t>Flash Disk Min. 8 Giga</t>
  </si>
  <si>
    <t>Pekerja Terlatih Pendata LHR</t>
  </si>
  <si>
    <t>Sewa Alat Benkelmen Beam</t>
  </si>
  <si>
    <t>Uraian</t>
  </si>
  <si>
    <t>Satuan</t>
  </si>
  <si>
    <t>Kuantitas</t>
  </si>
  <si>
    <t>Pekerja Terlatih</t>
  </si>
  <si>
    <t>Pekerjaan Benkelmen beam dilaksanakan 1 titik / km</t>
  </si>
  <si>
    <t>Asumsi pelaksanaan</t>
  </si>
  <si>
    <t>Mobilisasi</t>
  </si>
  <si>
    <t>Demobilisasi</t>
  </si>
  <si>
    <t>Keterangan waktu siklus :</t>
  </si>
  <si>
    <t>Lama Pelaksanaan BB</t>
  </si>
  <si>
    <t>A. BENKELMEN BEAM</t>
  </si>
  <si>
    <t>Orang</t>
  </si>
  <si>
    <t>Lama Pelaksanaan Survey</t>
  </si>
  <si>
    <t>(termasuk memasang Patok BM)</t>
  </si>
  <si>
    <t>B. SURVEY TOPOGRAFI</t>
  </si>
  <si>
    <t>C. DCP</t>
  </si>
  <si>
    <t>Jlh titik DCP per km</t>
  </si>
  <si>
    <t>Asumsi Olah Data+Laporan</t>
  </si>
  <si>
    <t>Lama Pelaksanaan DCP</t>
  </si>
  <si>
    <t>D. LHR</t>
  </si>
  <si>
    <t>Asumsi Pekerjaan DCP dilaksanakan per 200 m</t>
  </si>
  <si>
    <t>Jumlah Ruas   :</t>
  </si>
  <si>
    <t>Lama Pendataan LHR</t>
  </si>
  <si>
    <t>Rp.</t>
  </si>
  <si>
    <t>BACK UP PERHITUNGAN DED JALAN</t>
  </si>
  <si>
    <t>kali</t>
  </si>
  <si>
    <t>Target Pelaksanaan</t>
  </si>
  <si>
    <t>ANGKA DAN HURUF</t>
  </si>
  <si>
    <t>satu</t>
  </si>
  <si>
    <t>dua</t>
  </si>
  <si>
    <t xml:space="preserve">Perhatian : </t>
  </si>
  <si>
    <t>tiga</t>
  </si>
  <si>
    <r>
      <t xml:space="preserve">Masukkan angka anda di sel </t>
    </r>
    <r>
      <rPr>
        <b/>
        <sz val="14"/>
        <color indexed="10"/>
        <rFont val="Arial"/>
        <family val="2"/>
      </rPr>
      <t>B7</t>
    </r>
  </si>
  <si>
    <t>empat</t>
  </si>
  <si>
    <r>
      <t xml:space="preserve">Baca terbilangnya di sel  </t>
    </r>
    <r>
      <rPr>
        <b/>
        <sz val="14"/>
        <color indexed="10"/>
        <rFont val="Arial"/>
        <family val="2"/>
      </rPr>
      <t xml:space="preserve">B11 </t>
    </r>
    <r>
      <rPr>
        <b/>
        <sz val="10"/>
        <rFont val="Arial"/>
        <family val="2"/>
      </rPr>
      <t>atau</t>
    </r>
    <r>
      <rPr>
        <b/>
        <sz val="14"/>
        <color indexed="10"/>
        <rFont val="Arial"/>
        <family val="2"/>
      </rPr>
      <t xml:space="preserve"> B18</t>
    </r>
  </si>
  <si>
    <t>lima</t>
  </si>
  <si>
    <t>enam</t>
  </si>
  <si>
    <t>INPUT DATA     &gt;</t>
  </si>
  <si>
    <t>&lt;= angka</t>
  </si>
  <si>
    <t>tujuh</t>
  </si>
  <si>
    <t>&lt;= jumlah desimal</t>
  </si>
  <si>
    <t>delapan</t>
  </si>
  <si>
    <t>b</t>
  </si>
  <si>
    <t>&lt;="b" atau "saja"</t>
  </si>
  <si>
    <t>sembilan</t>
  </si>
  <si>
    <t>sepuluh</t>
  </si>
  <si>
    <t>TERBILANG      &gt;</t>
  </si>
  <si>
    <t>sebelas</t>
  </si>
  <si>
    <t>DIBULATKAN</t>
  </si>
  <si>
    <t>dua belas</t>
  </si>
  <si>
    <t>tiga belas</t>
  </si>
  <si>
    <t>empat belas</t>
  </si>
  <si>
    <t>lima belas</t>
  </si>
  <si>
    <t>enam belas</t>
  </si>
  <si>
    <t>BERKOMA</t>
  </si>
  <si>
    <t>tujuh belas</t>
  </si>
  <si>
    <t>delapan belas</t>
  </si>
  <si>
    <t>sembilan belas</t>
  </si>
  <si>
    <t>dua puluh</t>
  </si>
  <si>
    <t>tiga puluh</t>
  </si>
  <si>
    <t>empat puluh</t>
  </si>
  <si>
    <t>triliyun-an</t>
  </si>
  <si>
    <t>lima puluh</t>
  </si>
  <si>
    <t>milyar-an</t>
  </si>
  <si>
    <t>enam puluh</t>
  </si>
  <si>
    <t>juta-an</t>
  </si>
  <si>
    <t>tujuh puluh</t>
  </si>
  <si>
    <t>ribu-an</t>
  </si>
  <si>
    <t>delapan puluh</t>
  </si>
  <si>
    <t>ratus-an/puluh-an</t>
  </si>
  <si>
    <t>sembilan puluh</t>
  </si>
  <si>
    <t>terbilang dibulatkan</t>
  </si>
  <si>
    <t>terbilang berkoma</t>
  </si>
  <si>
    <t>No</t>
  </si>
  <si>
    <t>LAPORAN PENDAHULUAN</t>
  </si>
  <si>
    <t>Harga Satuan</t>
  </si>
  <si>
    <t>Jumlah Harga</t>
  </si>
  <si>
    <t>(Rp.)</t>
  </si>
  <si>
    <t>Keterangan</t>
  </si>
  <si>
    <t>LAPORAN ANTARA</t>
  </si>
  <si>
    <t>III.</t>
  </si>
  <si>
    <t>LAPORAN AKHIR</t>
  </si>
  <si>
    <t>PERSONIL</t>
  </si>
  <si>
    <t>NON PERSONIL</t>
  </si>
  <si>
    <t>Operator CAD</t>
  </si>
  <si>
    <t>Operator Komputer</t>
  </si>
  <si>
    <t>Biaya Ekspose Pendahuluan</t>
  </si>
  <si>
    <t xml:space="preserve">JUMLAH PERSONIL =  </t>
  </si>
  <si>
    <t xml:space="preserve">JUMLAH NON PERSONIL =  </t>
  </si>
  <si>
    <t xml:space="preserve">JUMLAH BIAYA LAPORAN PENDAHULUAN =  </t>
  </si>
  <si>
    <t>OB</t>
  </si>
  <si>
    <t>III</t>
  </si>
  <si>
    <t>Kali</t>
  </si>
  <si>
    <t>org</t>
  </si>
  <si>
    <t>Sewa Kendaraan Roda 4</t>
  </si>
  <si>
    <t>Set</t>
  </si>
  <si>
    <t>Unit</t>
  </si>
  <si>
    <t xml:space="preserve">JUMLAH BIAYA LAPORAN ANTARA =  </t>
  </si>
  <si>
    <t>Biaya Ekspose Akhir</t>
  </si>
  <si>
    <t>Laporan Survey Reconnaisance</t>
  </si>
  <si>
    <t>Sesuai jumlah ruas</t>
  </si>
  <si>
    <t>Gambar Desain</t>
  </si>
  <si>
    <t>Rencana Anggaran Biaya</t>
  </si>
  <si>
    <t>Spesifikasi Teknis</t>
  </si>
  <si>
    <t>Flashdisk minimal 8 giga</t>
  </si>
  <si>
    <t>BIAYA LANGSUNG PERSONIL</t>
  </si>
  <si>
    <t>BIAYA LANGSUNG NON PERSONIL</t>
  </si>
  <si>
    <t>Ls</t>
  </si>
  <si>
    <t>Ahli K3 Konstruksi</t>
  </si>
  <si>
    <t>Laporan Rancangan Konseptual SMKK</t>
  </si>
  <si>
    <t>Lama Pelaksanaan HB</t>
  </si>
  <si>
    <t>Hari/titik</t>
  </si>
  <si>
    <t>(termasuk memasang Patok2 utk BA)</t>
  </si>
  <si>
    <t>Titik</t>
  </si>
  <si>
    <t>LS</t>
  </si>
  <si>
    <t>Biaya Test Laboratorium Tanah</t>
  </si>
  <si>
    <t>Patok BM Jalan dan Bencana Alam</t>
  </si>
  <si>
    <t>Jumlah titik Bencana Alam</t>
  </si>
  <si>
    <t xml:space="preserve">Biaya Ekspose </t>
  </si>
  <si>
    <t>Harga per km Jalan</t>
  </si>
  <si>
    <t>Harga per titik BA</t>
  </si>
  <si>
    <t>Harga Drainase</t>
  </si>
  <si>
    <t>TARGET</t>
  </si>
  <si>
    <t>Survey Jalan</t>
  </si>
  <si>
    <t>Survey Drainase</t>
  </si>
  <si>
    <t>Mobilisasi/Demob</t>
  </si>
  <si>
    <t>Pelaksanaan</t>
  </si>
  <si>
    <t>Laporan Hasil Boring Test + SPT 2 m</t>
  </si>
  <si>
    <t>Sesuai jumlah ruas dan titik</t>
  </si>
  <si>
    <t>TAHUN ANGGARAN 2023</t>
  </si>
  <si>
    <t>PERENCANAAN TEKNIS JALAN PROVINSI</t>
  </si>
  <si>
    <t>DINAS PEKERJAAN UMUM DAN PENATAAN RUANG</t>
  </si>
  <si>
    <t>APBD PROVINSI SUMATERA UTARA TAHUN 2023</t>
  </si>
  <si>
    <t>(tiga koma nol) Bulan</t>
  </si>
  <si>
    <t>PAKET  : 2 (DUA)</t>
  </si>
  <si>
    <t>DETAIL ENGINEERING DESIGN (DED) 2</t>
  </si>
  <si>
    <t>2 (DUA)</t>
  </si>
  <si>
    <t>LONG SEGMENT</t>
  </si>
  <si>
    <t>Long Segment Ruas Siwalawa II - Sirombu di Kab, Nias Barat</t>
  </si>
  <si>
    <t>Long Segment Koridor Hilimbuasi - Mandrehe - Sirombu di Kab Nias Barat</t>
  </si>
  <si>
    <t>Fungsional   = 31,50 Km</t>
  </si>
  <si>
    <t>Fungsional   = 21,00 Km</t>
  </si>
  <si>
    <t>Long Segment Koridor Lolowua - Dola - Duria di Kab. Nias dan Kab. Nias Barat</t>
  </si>
  <si>
    <t>Fungsional   = 26,00 Km</t>
  </si>
  <si>
    <t>4</t>
  </si>
  <si>
    <t>Long Segment Ruas Tuhemberua - Lotu di Kab Nias Utara</t>
  </si>
  <si>
    <t>Fungsional   = 26,80 Km</t>
  </si>
  <si>
    <t>Effektif  = 5,00 Km</t>
  </si>
  <si>
    <t>Effektif  = 3,00 Km + Tembok Penahan Tanah (Turap)</t>
  </si>
  <si>
    <t>Effektif  = 5,00 Km + Tembok Penahan Tanah (Turap)</t>
  </si>
  <si>
    <t>Effektif  = 7,00 Km</t>
  </si>
  <si>
    <t>Ahli Geodesi</t>
  </si>
  <si>
    <t>Ahli Pavement/Perkerasan</t>
  </si>
  <si>
    <t>Ahli Geoteknik</t>
  </si>
  <si>
    <t>C. BORING + SONDIR</t>
  </si>
  <si>
    <t>Tenaga Ahli Bore Machine+Sondir</t>
  </si>
  <si>
    <t>Pekerja Terlatih Bore Machine+Sondir</t>
  </si>
  <si>
    <t>Jlh titik Bore Machine+Sondir</t>
  </si>
  <si>
    <t>1 Ttk terdiri dari 1 bore machine dan 1 ttk sondir</t>
  </si>
  <si>
    <t>Sewa Peralatan Bore Machine + Sondir SPT 2 m Lengkap</t>
  </si>
  <si>
    <t>Mobilisasi dan Demobilisasi Peralatan Bore Machine + Sondir, alat lainnya dan personil</t>
  </si>
  <si>
    <t>Laporan Survey Reconnaisance = 4 ruas x 3 buku</t>
  </si>
  <si>
    <t>Laporan Antara + Lap. LHR + Lap DCP + Lap BB + Lap Topo = 4 ruas x 3 buku</t>
  </si>
  <si>
    <t>Laporan Akhir + Lap Perhitungan Tebal Perkerasan + Perhitungan Struktur Turap = 4 ruas x 3 buku</t>
  </si>
  <si>
    <t>Sewa Kamera + Hand GPS = 2 set @Rp. 450.000,-</t>
  </si>
  <si>
    <t>Sewa Komputer+ Printer A-4 dan A-3
= 2 set @Rp. 1.700.00,-</t>
  </si>
  <si>
    <t>Sewa Alat Ukur  TS = 2 Unit @Rp. 350.000,-</t>
  </si>
  <si>
    <t>Sewa Alat Waterpass = 2 Unit @Rp. 200.000,-</t>
  </si>
  <si>
    <t>Sewa Meter Sorong</t>
  </si>
  <si>
    <t>Sewa Alat DCP = 2 set @Rp. 200.000,-</t>
  </si>
  <si>
    <t>APD Lengkap</t>
  </si>
  <si>
    <t>Medan,        Juni  2023</t>
  </si>
  <si>
    <t>KPA Bidang Perencanaan</t>
  </si>
  <si>
    <t>Ir. Heri Indra Siregar, S.T, M.T.</t>
  </si>
  <si>
    <t>PPN 11%</t>
  </si>
  <si>
    <t>NIP : 19720609 200003 1 003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</si>
</sst>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p&quot;\ * #,##0.00_);_(&quot;Rp&quot;\ * \(#,##0.00\);_(&quot;Rp&quot;\ * &quot;-&quot;??_);_(@_)"/>
    <numFmt numFmtId="167" formatCode="_(* #,##0.00_);_(* \(#,##0.00\);_(* &quot;-&quot;_);_(@_)"/>
    <numFmt numFmtId="168" formatCode="&quot;\&quot;#,##0.00;[Red]&quot;\&quot;&quot;\&quot;&quot;\&quot;&quot;\&quot;&quot;\&quot;&quot;\&quot;\-#,##0.00"/>
    <numFmt numFmtId="169" formatCode="&quot;\&quot;#,##0;[Red]&quot;\&quot;&quot;\&quot;\-#,##0"/>
    <numFmt numFmtId="170" formatCode="\$#,##0\ ;\(\$#,##0\)"/>
    <numFmt numFmtId="171" formatCode="#,##0_);[Red]\(#,##0\);;@"/>
    <numFmt numFmtId="172" formatCode="_([$€-2]* #,##0.00_);_([$€-2]* \(#,##0.00\);_([$€-2]* &quot;-&quot;??_)"/>
    <numFmt numFmtId="173" formatCode="0.00_)"/>
    <numFmt numFmtId="174" formatCode="#,##0.00\ \ "/>
    <numFmt numFmtId="175" formatCode="_ * #,##0_ ;_ * \-#,##0_ ;_ * &quot;-&quot;??_ ;_ @_ "/>
    <numFmt numFmtId="176" formatCode="#,##0.00\ "/>
    <numFmt numFmtId="177" formatCode="0\ \ \ \ "/>
    <numFmt numFmtId="178" formatCode="#,##0.00\ \ \ "/>
    <numFmt numFmtId="179" formatCode="_-* #,##0.0\ _F_-;\-* #,##0.0\ _F_-;_-* &quot;-&quot;?\ _F_-;_-@_-"/>
    <numFmt numFmtId="180" formatCode="_(* #,##0_);_(* \(#,##0\);_(* &quot;-&quot;??_);_(@_)"/>
    <numFmt numFmtId="181" formatCode="_-* #,##0\ _F_-;\-* #,##0\ _F_-;_-* &quot;-&quot;??\ _F_-;_-@_-"/>
    <numFmt numFmtId="182" formatCode="_-* #,##0.0\ _F_-;\-* #,##0.0\ _F_-;_-* &quot;-&quot;??\ _F_-;_-@_-"/>
    <numFmt numFmtId="183" formatCode="_-&quot;$&quot;* #,##0_-;\-&quot;$&quot;* #,##0_-;_-&quot;$&quot;* &quot;-&quot;_-;_-@_-"/>
    <numFmt numFmtId="184" formatCode="_-&quot;$&quot;* #,##0.00_-;\-&quot;$&quot;* #,##0.00_-;_-&quot;$&quot;* &quot;-&quot;??_-;_-@_-"/>
    <numFmt numFmtId="185" formatCode="_(* #,##0.00000_);_(* \(#,##0.00000\);_(* &quot;-&quot;_);_(@_)"/>
    <numFmt numFmtId="186" formatCode="_(* #,##0.000_);_(* \(#,##0.000\);_(* &quot;-&quot;??_);_(@_)"/>
    <numFmt numFmtId="187" formatCode="_(* #,##0.0_);_(* \(#,##0.0\);_(* &quot;-&quot;_);_(@_)"/>
    <numFmt numFmtId="188" formatCode="#,##0.00_ ;\-#,##0.00\ 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b/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0"/>
      <color theme="1"/>
      <name val="Arial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b/>
      <sz val="16"/>
      <color theme="1"/>
      <name val="Tahoma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sz val="12"/>
      <name val="¹UAAA¼"/>
      <family val="3"/>
      <charset val="129"/>
    </font>
    <font>
      <sz val="10"/>
      <name val="Century Gothic"/>
      <family val="2"/>
    </font>
    <font>
      <b/>
      <sz val="12"/>
      <name val="Arial"/>
      <family val="2"/>
    </font>
    <font>
      <b/>
      <i/>
      <sz val="16"/>
      <name val="Helv"/>
    </font>
    <font>
      <sz val="10"/>
      <name val="VNI-Times"/>
    </font>
    <font>
      <sz val="10"/>
      <name val="VNI-Univer"/>
    </font>
    <font>
      <u/>
      <sz val="10"/>
      <color indexed="14"/>
      <name val="COUR"/>
      <family val="3"/>
    </font>
    <font>
      <sz val="10"/>
      <name val="VNI-Helve-Condense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新細明體"/>
      <charset val="136"/>
    </font>
    <font>
      <sz val="12"/>
      <name val=".VnTime"/>
    </font>
    <font>
      <sz val="10"/>
      <name val="굴림체"/>
      <family val="3"/>
      <charset val="129"/>
    </font>
    <font>
      <b/>
      <sz val="18"/>
      <name val="Arial"/>
      <family val="2"/>
    </font>
    <font>
      <b/>
      <sz val="17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0"/>
      <name val="Tahoma"/>
      <family val="2"/>
    </font>
    <font>
      <sz val="16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8"/>
      <name val="Arial"/>
      <family val="2"/>
    </font>
    <font>
      <b/>
      <u/>
      <sz val="24"/>
      <color indexed="10"/>
      <name val="Arial"/>
      <family val="2"/>
    </font>
    <font>
      <b/>
      <u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Times New Roman"/>
      <family val="1"/>
    </font>
    <font>
      <sz val="12"/>
      <color indexed="10"/>
      <name val="Arial"/>
      <family val="2"/>
    </font>
    <font>
      <sz val="10"/>
      <name val="Helv"/>
    </font>
    <font>
      <i/>
      <sz val="12"/>
      <color indexed="12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i/>
      <sz val="10"/>
      <color indexed="14"/>
      <name val="Arial"/>
      <family val="2"/>
    </font>
    <font>
      <i/>
      <sz val="10"/>
      <color indexed="58"/>
      <name val="Arial"/>
      <family val="2"/>
    </font>
    <font>
      <i/>
      <sz val="10"/>
      <color indexed="56"/>
      <name val="Arial"/>
      <family val="2"/>
    </font>
    <font>
      <b/>
      <i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96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indexed="64"/>
      </right>
      <top/>
      <bottom style="thick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auto="1"/>
      </left>
      <right style="thick">
        <color indexed="64"/>
      </right>
      <top style="thin">
        <color indexed="64"/>
      </top>
      <bottom style="hair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</borders>
  <cellStyleXfs count="77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0" borderId="0"/>
    <xf numFmtId="0" fontId="16" fillId="0" borderId="0"/>
    <xf numFmtId="168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69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41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3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1" fontId="22" fillId="0" borderId="0" applyFont="0" applyFill="0" applyBorder="0">
      <alignment horizontal="left" vertical="top" wrapText="1"/>
      <protection locked="0"/>
    </xf>
    <xf numFmtId="17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23" fillId="0" borderId="71" applyNumberFormat="0" applyAlignment="0" applyProtection="0">
      <alignment horizontal="left" vertical="center"/>
    </xf>
    <xf numFmtId="0" fontId="23" fillId="0" borderId="10">
      <alignment horizontal="left" vertical="center"/>
    </xf>
    <xf numFmtId="173" fontId="24" fillId="0" borderId="0"/>
    <xf numFmtId="171" fontId="22" fillId="0" borderId="0" applyFont="0">
      <protection locked="0"/>
    </xf>
    <xf numFmtId="174" fontId="25" fillId="0" borderId="69">
      <alignment horizontal="right" vertical="center"/>
    </xf>
    <xf numFmtId="175" fontId="16" fillId="0" borderId="69">
      <alignment horizontal="right" vertical="center"/>
    </xf>
    <xf numFmtId="176" fontId="26" fillId="0" borderId="69">
      <alignment horizontal="center"/>
    </xf>
    <xf numFmtId="171" fontId="22" fillId="0" borderId="0" applyFont="0">
      <alignment horizontal="center"/>
      <protection locked="0"/>
    </xf>
    <xf numFmtId="0" fontId="27" fillId="0" borderId="0"/>
    <xf numFmtId="177" fontId="28" fillId="0" borderId="0"/>
    <xf numFmtId="178" fontId="28" fillId="0" borderId="7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32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9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0" fontId="34" fillId="0" borderId="0"/>
    <xf numFmtId="183" fontId="32" fillId="0" borderId="0" applyFont="0" applyFill="0" applyBorder="0" applyAlignment="0" applyProtection="0"/>
    <xf numFmtId="184" fontId="32" fillId="0" borderId="0" applyFont="0" applyFill="0" applyBorder="0" applyAlignment="0" applyProtection="0"/>
    <xf numFmtId="0" fontId="40" fillId="0" borderId="0"/>
    <xf numFmtId="0" fontId="16" fillId="0" borderId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0" fillId="0" borderId="0"/>
    <xf numFmtId="0" fontId="1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456">
    <xf numFmtId="0" fontId="0" fillId="0" borderId="0" xfId="0"/>
    <xf numFmtId="0" fontId="3" fillId="0" borderId="8" xfId="0" applyFont="1" applyBorder="1" applyAlignment="1">
      <alignment horizontal="left" vertical="center" indent="1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6" fillId="0" borderId="12" xfId="0" applyFont="1" applyBorder="1"/>
    <xf numFmtId="0" fontId="6" fillId="0" borderId="13" xfId="0" applyFont="1" applyBorder="1"/>
    <xf numFmtId="0" fontId="6" fillId="0" borderId="19" xfId="0" applyFont="1" applyBorder="1"/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indent="1"/>
    </xf>
    <xf numFmtId="0" fontId="6" fillId="0" borderId="2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horizontal="left" vertical="center" indent="1"/>
    </xf>
    <xf numFmtId="0" fontId="6" fillId="0" borderId="1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3" fillId="0" borderId="32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167" fontId="3" fillId="0" borderId="34" xfId="2" applyNumberFormat="1" applyFont="1" applyBorder="1" applyAlignment="1">
      <alignment vertical="center"/>
    </xf>
    <xf numFmtId="165" fontId="11" fillId="0" borderId="34" xfId="1" applyFont="1" applyBorder="1"/>
    <xf numFmtId="165" fontId="12" fillId="0" borderId="42" xfId="1" applyFont="1" applyBorder="1"/>
    <xf numFmtId="165" fontId="12" fillId="0" borderId="43" xfId="1" applyFont="1" applyBorder="1"/>
    <xf numFmtId="0" fontId="11" fillId="0" borderId="34" xfId="0" applyFont="1" applyBorder="1"/>
    <xf numFmtId="165" fontId="11" fillId="0" borderId="35" xfId="1" applyFont="1" applyBorder="1"/>
    <xf numFmtId="0" fontId="11" fillId="0" borderId="38" xfId="0" applyFont="1" applyBorder="1" applyAlignment="1">
      <alignment horizontal="left" indent="1"/>
    </xf>
    <xf numFmtId="0" fontId="11" fillId="0" borderId="42" xfId="0" applyFont="1" applyBorder="1" applyAlignment="1">
      <alignment horizontal="left" indent="1"/>
    </xf>
    <xf numFmtId="0" fontId="11" fillId="0" borderId="46" xfId="0" applyFont="1" applyBorder="1"/>
    <xf numFmtId="0" fontId="11" fillId="0" borderId="37" xfId="0" applyFont="1" applyBorder="1" applyAlignment="1">
      <alignment vertical="center"/>
    </xf>
    <xf numFmtId="0" fontId="12" fillId="0" borderId="22" xfId="0" applyFont="1" applyBorder="1"/>
    <xf numFmtId="165" fontId="12" fillId="0" borderId="22" xfId="1" applyFont="1" applyBorder="1"/>
    <xf numFmtId="0" fontId="12" fillId="0" borderId="47" xfId="0" applyFont="1" applyBorder="1"/>
    <xf numFmtId="165" fontId="12" fillId="0" borderId="23" xfId="1" applyFont="1" applyBorder="1"/>
    <xf numFmtId="165" fontId="12" fillId="0" borderId="29" xfId="1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165" fontId="13" fillId="0" borderId="31" xfId="1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2" fillId="0" borderId="44" xfId="0" applyFont="1" applyBorder="1" applyAlignment="1">
      <alignment horizontal="left" indent="1"/>
    </xf>
    <xf numFmtId="165" fontId="6" fillId="0" borderId="0" xfId="1" applyFont="1"/>
    <xf numFmtId="165" fontId="6" fillId="0" borderId="0" xfId="0" applyNumberFormat="1" applyFont="1"/>
    <xf numFmtId="165" fontId="12" fillId="0" borderId="34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165" fontId="10" fillId="0" borderId="0" xfId="1" applyFont="1" applyBorder="1" applyAlignment="1">
      <alignment vertical="top"/>
    </xf>
    <xf numFmtId="0" fontId="7" fillId="0" borderId="0" xfId="0" quotePrefix="1" applyFont="1" applyAlignment="1">
      <alignment vertical="top"/>
    </xf>
    <xf numFmtId="0" fontId="6" fillId="0" borderId="61" xfId="0" applyFont="1" applyBorder="1"/>
    <xf numFmtId="0" fontId="6" fillId="0" borderId="62" xfId="0" applyFont="1" applyBorder="1"/>
    <xf numFmtId="0" fontId="6" fillId="0" borderId="63" xfId="0" applyFont="1" applyBorder="1"/>
    <xf numFmtId="0" fontId="6" fillId="0" borderId="64" xfId="0" applyFont="1" applyBorder="1"/>
    <xf numFmtId="0" fontId="6" fillId="0" borderId="65" xfId="0" applyFont="1" applyBorder="1"/>
    <xf numFmtId="0" fontId="8" fillId="0" borderId="65" xfId="0" applyFont="1" applyBorder="1" applyAlignment="1">
      <alignment vertical="center"/>
    </xf>
    <xf numFmtId="0" fontId="8" fillId="0" borderId="65" xfId="0" applyFont="1" applyBorder="1" applyAlignment="1">
      <alignment horizontal="left" vertical="center"/>
    </xf>
    <xf numFmtId="0" fontId="9" fillId="0" borderId="65" xfId="0" applyFont="1" applyBorder="1" applyAlignment="1">
      <alignment vertical="center"/>
    </xf>
    <xf numFmtId="0" fontId="6" fillId="0" borderId="66" xfId="0" applyFont="1" applyBorder="1"/>
    <xf numFmtId="0" fontId="6" fillId="0" borderId="67" xfId="0" applyFont="1" applyBorder="1"/>
    <xf numFmtId="0" fontId="6" fillId="0" borderId="68" xfId="0" applyFont="1" applyBorder="1"/>
    <xf numFmtId="0" fontId="7" fillId="0" borderId="10" xfId="0" applyFont="1" applyBorder="1" applyAlignment="1">
      <alignment horizontal="left" vertical="center" indent="1"/>
    </xf>
    <xf numFmtId="0" fontId="7" fillId="0" borderId="1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10" fillId="0" borderId="0" xfId="0" quotePrefix="1" applyFont="1" applyAlignment="1">
      <alignment vertical="top"/>
    </xf>
    <xf numFmtId="0" fontId="35" fillId="0" borderId="0" xfId="3" applyFont="1" applyAlignment="1">
      <alignment horizontal="centerContinuous"/>
    </xf>
    <xf numFmtId="0" fontId="16" fillId="0" borderId="0" xfId="3" applyAlignment="1">
      <alignment horizontal="centerContinuous"/>
    </xf>
    <xf numFmtId="0" fontId="16" fillId="0" borderId="0" xfId="3" applyAlignment="1">
      <alignment horizontal="left"/>
    </xf>
    <xf numFmtId="0" fontId="16" fillId="0" borderId="0" xfId="3"/>
    <xf numFmtId="0" fontId="36" fillId="0" borderId="0" xfId="3" applyFont="1" applyAlignment="1">
      <alignment horizontal="centerContinuous"/>
    </xf>
    <xf numFmtId="0" fontId="37" fillId="0" borderId="0" xfId="3" applyFont="1" applyAlignment="1">
      <alignment horizontal="centerContinuous"/>
    </xf>
    <xf numFmtId="0" fontId="23" fillId="0" borderId="0" xfId="3" applyFont="1" applyAlignment="1">
      <alignment horizontal="centerContinuous"/>
    </xf>
    <xf numFmtId="0" fontId="39" fillId="0" borderId="0" xfId="3" applyFont="1" applyAlignment="1">
      <alignment horizontal="centerContinuous"/>
    </xf>
    <xf numFmtId="0" fontId="41" fillId="0" borderId="0" xfId="3" applyFont="1" applyAlignment="1">
      <alignment horizontal="centerContinuous"/>
    </xf>
    <xf numFmtId="165" fontId="12" fillId="0" borderId="35" xfId="1" applyFont="1" applyBorder="1" applyAlignment="1">
      <alignment vertical="center"/>
    </xf>
    <xf numFmtId="0" fontId="10" fillId="0" borderId="0" xfId="0" applyFont="1" applyAlignment="1">
      <alignment horizontal="left" vertical="top" wrapText="1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0" xfId="0" applyFont="1"/>
    <xf numFmtId="0" fontId="42" fillId="0" borderId="67" xfId="0" applyFont="1" applyBorder="1"/>
    <xf numFmtId="0" fontId="5" fillId="0" borderId="0" xfId="0" applyFont="1" applyAlignment="1">
      <alignment horizontal="center"/>
    </xf>
    <xf numFmtId="165" fontId="13" fillId="0" borderId="24" xfId="1" applyFont="1" applyBorder="1" applyAlignment="1">
      <alignment vertical="center"/>
    </xf>
    <xf numFmtId="0" fontId="11" fillId="0" borderId="73" xfId="0" applyFont="1" applyBorder="1" applyAlignment="1">
      <alignment horizontal="left" indent="1"/>
    </xf>
    <xf numFmtId="165" fontId="12" fillId="0" borderId="82" xfId="1" applyFont="1" applyBorder="1" applyAlignment="1">
      <alignment vertical="center"/>
    </xf>
    <xf numFmtId="165" fontId="13" fillId="0" borderId="19" xfId="1" applyFont="1" applyBorder="1" applyAlignment="1">
      <alignment vertical="center"/>
    </xf>
    <xf numFmtId="0" fontId="16" fillId="0" borderId="0" xfId="0" applyFont="1" applyAlignment="1">
      <alignment horizontal="centerContinuous" vertical="center"/>
    </xf>
    <xf numFmtId="0" fontId="44" fillId="0" borderId="0" xfId="0" applyFont="1" applyAlignment="1">
      <alignment horizontal="centerContinuous" vertical="center"/>
    </xf>
    <xf numFmtId="167" fontId="7" fillId="0" borderId="0" xfId="2" applyNumberFormat="1" applyFont="1"/>
    <xf numFmtId="167" fontId="7" fillId="0" borderId="0" xfId="0" applyNumberFormat="1" applyFont="1"/>
    <xf numFmtId="185" fontId="6" fillId="0" borderId="0" xfId="0" applyNumberFormat="1" applyFont="1"/>
    <xf numFmtId="49" fontId="43" fillId="0" borderId="0" xfId="1" applyNumberFormat="1" applyFont="1" applyBorder="1" applyAlignment="1">
      <alignment horizontal="center" vertical="top"/>
    </xf>
    <xf numFmtId="0" fontId="3" fillId="0" borderId="25" xfId="0" applyFont="1" applyBorder="1" applyAlignment="1">
      <alignment horizontal="right" vertical="center" indent="2"/>
    </xf>
    <xf numFmtId="0" fontId="3" fillId="0" borderId="49" xfId="0" applyFont="1" applyBorder="1" applyAlignment="1">
      <alignment horizontal="right" vertical="center" indent="2"/>
    </xf>
    <xf numFmtId="0" fontId="11" fillId="0" borderId="54" xfId="0" applyFont="1" applyBorder="1"/>
    <xf numFmtId="165" fontId="12" fillId="0" borderId="54" xfId="1" applyFont="1" applyBorder="1" applyAlignment="1">
      <alignment vertical="center"/>
    </xf>
    <xf numFmtId="165" fontId="12" fillId="0" borderId="74" xfId="1" applyFont="1" applyBorder="1" applyAlignment="1">
      <alignment vertical="center"/>
    </xf>
    <xf numFmtId="165" fontId="12" fillId="0" borderId="84" xfId="1" applyFont="1" applyBorder="1"/>
    <xf numFmtId="0" fontId="12" fillId="0" borderId="16" xfId="0" applyFont="1" applyBorder="1" applyAlignment="1">
      <alignment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65" fontId="3" fillId="0" borderId="34" xfId="1" applyFont="1" applyBorder="1" applyAlignment="1">
      <alignment horizontal="left" vertical="center" indent="1"/>
    </xf>
    <xf numFmtId="165" fontId="3" fillId="0" borderId="80" xfId="1" applyFont="1" applyBorder="1" applyAlignment="1">
      <alignment horizontal="left" vertical="center" indent="1"/>
    </xf>
    <xf numFmtId="0" fontId="13" fillId="0" borderId="33" xfId="0" applyFont="1" applyBorder="1" applyAlignment="1">
      <alignment horizontal="left" indent="1"/>
    </xf>
    <xf numFmtId="0" fontId="13" fillId="0" borderId="7" xfId="0" applyFont="1" applyBorder="1" applyAlignment="1">
      <alignment horizontal="left" indent="1"/>
    </xf>
    <xf numFmtId="164" fontId="0" fillId="0" borderId="0" xfId="2" applyFont="1"/>
    <xf numFmtId="167" fontId="6" fillId="0" borderId="0" xfId="2" applyNumberFormat="1" applyFont="1"/>
    <xf numFmtId="0" fontId="46" fillId="0" borderId="33" xfId="0" applyFont="1" applyBorder="1" applyAlignment="1">
      <alignment horizontal="center" vertical="center"/>
    </xf>
    <xf numFmtId="0" fontId="46" fillId="0" borderId="7" xfId="0" applyFont="1" applyBorder="1" applyAlignment="1">
      <alignment horizontal="center" vertical="center"/>
    </xf>
    <xf numFmtId="0" fontId="46" fillId="0" borderId="33" xfId="0" applyFont="1" applyBorder="1" applyAlignment="1">
      <alignment horizontal="left" vertical="center" indent="1"/>
    </xf>
    <xf numFmtId="0" fontId="46" fillId="0" borderId="7" xfId="0" applyFont="1" applyBorder="1" applyAlignment="1">
      <alignment horizontal="left" vertical="center" indent="1"/>
    </xf>
    <xf numFmtId="165" fontId="14" fillId="0" borderId="54" xfId="1" applyFont="1" applyFill="1" applyBorder="1" applyAlignment="1">
      <alignment vertical="center"/>
    </xf>
    <xf numFmtId="165" fontId="14" fillId="0" borderId="40" xfId="1" applyFont="1" applyFill="1" applyBorder="1" applyAlignment="1">
      <alignment vertical="center"/>
    </xf>
    <xf numFmtId="165" fontId="12" fillId="0" borderId="54" xfId="1" applyFont="1" applyFill="1" applyBorder="1" applyAlignment="1">
      <alignment vertical="center"/>
    </xf>
    <xf numFmtId="2" fontId="0" fillId="0" borderId="0" xfId="0" applyNumberFormat="1"/>
    <xf numFmtId="0" fontId="45" fillId="0" borderId="0" xfId="0" applyFont="1"/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6" fillId="0" borderId="0" xfId="0" applyFont="1" applyAlignment="1">
      <alignment horizontal="center"/>
    </xf>
    <xf numFmtId="165" fontId="14" fillId="0" borderId="74" xfId="1" applyFont="1" applyFill="1" applyBorder="1" applyAlignment="1">
      <alignment vertical="center"/>
    </xf>
    <xf numFmtId="165" fontId="14" fillId="0" borderId="76" xfId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 indent="1"/>
    </xf>
    <xf numFmtId="0" fontId="45" fillId="0" borderId="0" xfId="0" applyFont="1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0" xfId="2" applyFont="1" applyBorder="1" applyAlignment="1">
      <alignment horizontal="center" vertical="center"/>
    </xf>
    <xf numFmtId="0" fontId="0" fillId="0" borderId="52" xfId="0" applyBorder="1" applyAlignment="1">
      <alignment horizontal="left" vertical="center" indent="1"/>
    </xf>
    <xf numFmtId="0" fontId="0" fillId="0" borderId="22" xfId="0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0" fillId="0" borderId="89" xfId="0" quotePrefix="1" applyBorder="1" applyAlignment="1">
      <alignment horizontal="left" vertical="center" indent="1"/>
    </xf>
    <xf numFmtId="164" fontId="0" fillId="0" borderId="90" xfId="2" applyFont="1" applyBorder="1" applyAlignment="1">
      <alignment horizontal="right" vertical="center"/>
    </xf>
    <xf numFmtId="167" fontId="0" fillId="0" borderId="41" xfId="2" applyNumberFormat="1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167" fontId="0" fillId="0" borderId="0" xfId="2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74" xfId="0" quotePrefix="1" applyBorder="1" applyAlignment="1">
      <alignment horizontal="left" vertical="center" indent="1"/>
    </xf>
    <xf numFmtId="0" fontId="0" fillId="0" borderId="39" xfId="0" applyBorder="1" applyAlignment="1">
      <alignment horizontal="center" vertical="center"/>
    </xf>
    <xf numFmtId="164" fontId="0" fillId="0" borderId="40" xfId="2" applyFont="1" applyBorder="1" applyAlignment="1">
      <alignment horizontal="right" vertical="center"/>
    </xf>
    <xf numFmtId="0" fontId="0" fillId="0" borderId="84" xfId="0" applyBorder="1" applyAlignment="1">
      <alignment horizontal="left" vertical="center" indent="1"/>
    </xf>
    <xf numFmtId="0" fontId="0" fillId="0" borderId="8" xfId="0" applyBorder="1" applyAlignment="1">
      <alignment horizontal="center" vertical="center"/>
    </xf>
    <xf numFmtId="164" fontId="0" fillId="0" borderId="42" xfId="2" applyFont="1" applyBorder="1" applyAlignment="1">
      <alignment horizontal="center" vertical="center"/>
    </xf>
    <xf numFmtId="0" fontId="45" fillId="0" borderId="90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left" vertical="center" indent="1"/>
    </xf>
    <xf numFmtId="0" fontId="0" fillId="0" borderId="76" xfId="0" applyBorder="1" applyAlignment="1">
      <alignment horizontal="left" vertical="center" indent="1"/>
    </xf>
    <xf numFmtId="0" fontId="0" fillId="0" borderId="85" xfId="0" applyBorder="1" applyAlignment="1">
      <alignment horizontal="left" vertical="center" indent="1"/>
    </xf>
    <xf numFmtId="0" fontId="45" fillId="0" borderId="0" xfId="0" applyFont="1" applyAlignment="1">
      <alignment vertical="center"/>
    </xf>
    <xf numFmtId="2" fontId="45" fillId="0" borderId="0" xfId="0" applyNumberFormat="1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0" fillId="0" borderId="74" xfId="0" applyBorder="1" applyAlignment="1">
      <alignment horizontal="left" vertical="center" indent="1"/>
    </xf>
    <xf numFmtId="167" fontId="0" fillId="0" borderId="40" xfId="2" applyNumberFormat="1" applyFont="1" applyBorder="1" applyAlignment="1">
      <alignment horizontal="center" vertical="center"/>
    </xf>
    <xf numFmtId="165" fontId="12" fillId="0" borderId="42" xfId="1" applyFont="1" applyFill="1" applyBorder="1" applyAlignment="1">
      <alignment vertical="center"/>
    </xf>
    <xf numFmtId="0" fontId="45" fillId="0" borderId="2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quotePrefix="1" applyAlignment="1">
      <alignment horizontal="left" indent="1"/>
    </xf>
    <xf numFmtId="0" fontId="49" fillId="0" borderId="0" xfId="0" applyFont="1" applyAlignment="1">
      <alignment vertical="center"/>
    </xf>
    <xf numFmtId="167" fontId="45" fillId="0" borderId="0" xfId="2" applyNumberFormat="1" applyFont="1" applyAlignment="1">
      <alignment horizontal="center" vertical="center"/>
    </xf>
    <xf numFmtId="167" fontId="12" fillId="0" borderId="54" xfId="1" applyNumberFormat="1" applyFont="1" applyBorder="1" applyAlignment="1">
      <alignment vertical="center"/>
    </xf>
    <xf numFmtId="0" fontId="43" fillId="0" borderId="0" xfId="0" applyFont="1" applyAlignment="1">
      <alignment horizontal="left" vertical="top" wrapText="1"/>
    </xf>
    <xf numFmtId="165" fontId="12" fillId="0" borderId="34" xfId="1" applyFont="1" applyFill="1" applyBorder="1" applyAlignment="1">
      <alignment vertical="center"/>
    </xf>
    <xf numFmtId="0" fontId="35" fillId="0" borderId="0" xfId="52" applyFont="1" applyAlignment="1">
      <alignment vertical="center" wrapText="1"/>
    </xf>
    <xf numFmtId="0" fontId="50" fillId="0" borderId="0" xfId="52" applyFont="1" applyAlignment="1">
      <alignment vertical="center" wrapText="1"/>
    </xf>
    <xf numFmtId="0" fontId="51" fillId="0" borderId="0" xfId="53" applyFont="1" applyAlignment="1">
      <alignment horizontal="left" indent="1"/>
    </xf>
    <xf numFmtId="0" fontId="16" fillId="0" borderId="0" xfId="53"/>
    <xf numFmtId="0" fontId="52" fillId="0" borderId="0" xfId="53" applyFont="1" applyAlignment="1">
      <alignment horizontal="left" indent="1"/>
    </xf>
    <xf numFmtId="0" fontId="53" fillId="2" borderId="0" xfId="53" applyFont="1" applyFill="1" applyAlignment="1">
      <alignment horizontal="right"/>
    </xf>
    <xf numFmtId="0" fontId="54" fillId="3" borderId="0" xfId="53" applyFont="1" applyFill="1"/>
    <xf numFmtId="0" fontId="53" fillId="4" borderId="0" xfId="53" applyFont="1" applyFill="1"/>
    <xf numFmtId="0" fontId="54" fillId="5" borderId="0" xfId="53" applyFont="1" applyFill="1"/>
    <xf numFmtId="0" fontId="16" fillId="5" borderId="0" xfId="53" applyFill="1"/>
    <xf numFmtId="186" fontId="54" fillId="3" borderId="0" xfId="54" applyNumberFormat="1" applyFont="1" applyFill="1" applyAlignment="1" applyProtection="1">
      <alignment horizontal="right"/>
    </xf>
    <xf numFmtId="0" fontId="55" fillId="0" borderId="0" xfId="53" applyFont="1" applyAlignment="1">
      <alignment horizontal="left"/>
    </xf>
    <xf numFmtId="0" fontId="56" fillId="0" borderId="0" xfId="53" applyFont="1" applyAlignment="1">
      <alignment horizontal="left" vertical="center" indent="1"/>
    </xf>
    <xf numFmtId="0" fontId="16" fillId="0" borderId="0" xfId="53" applyAlignment="1">
      <alignment vertical="center"/>
    </xf>
    <xf numFmtId="0" fontId="16" fillId="5" borderId="0" xfId="53" applyFill="1" applyAlignment="1">
      <alignment vertical="center"/>
    </xf>
    <xf numFmtId="0" fontId="37" fillId="6" borderId="0" xfId="53" applyFont="1" applyFill="1" applyAlignment="1">
      <alignment horizontal="left" vertical="center" indent="1"/>
    </xf>
    <xf numFmtId="0" fontId="16" fillId="6" borderId="0" xfId="53" applyFill="1" applyAlignment="1">
      <alignment vertical="center"/>
    </xf>
    <xf numFmtId="0" fontId="53" fillId="2" borderId="0" xfId="54" applyNumberFormat="1" applyFont="1" applyFill="1" applyAlignment="1" applyProtection="1">
      <alignment horizontal="right"/>
    </xf>
    <xf numFmtId="0" fontId="54" fillId="3" borderId="0" xfId="54" applyNumberFormat="1" applyFont="1" applyFill="1" applyProtection="1"/>
    <xf numFmtId="0" fontId="52" fillId="6" borderId="0" xfId="53" applyFont="1" applyFill="1"/>
    <xf numFmtId="165" fontId="58" fillId="7" borderId="91" xfId="54" applyFont="1" applyFill="1" applyBorder="1" applyAlignment="1" applyProtection="1">
      <alignment horizontal="center"/>
      <protection locked="0"/>
    </xf>
    <xf numFmtId="0" fontId="59" fillId="0" borderId="0" xfId="53" applyFont="1"/>
    <xf numFmtId="0" fontId="53" fillId="0" borderId="0" xfId="53" applyFont="1"/>
    <xf numFmtId="0" fontId="54" fillId="0" borderId="0" xfId="53" applyFont="1"/>
    <xf numFmtId="0" fontId="54" fillId="0" borderId="0" xfId="53" applyFont="1" applyAlignment="1">
      <alignment horizontal="right"/>
    </xf>
    <xf numFmtId="180" fontId="60" fillId="0" borderId="0" xfId="54" applyNumberFormat="1" applyFont="1" applyProtection="1"/>
    <xf numFmtId="180" fontId="16" fillId="0" borderId="0" xfId="53" applyNumberFormat="1"/>
    <xf numFmtId="0" fontId="52" fillId="6" borderId="0" xfId="53" applyFont="1" applyFill="1" applyAlignment="1">
      <alignment vertical="center"/>
    </xf>
    <xf numFmtId="0" fontId="53" fillId="6" borderId="0" xfId="53" applyFont="1" applyFill="1" applyAlignment="1">
      <alignment vertical="center"/>
    </xf>
    <xf numFmtId="0" fontId="53" fillId="0" borderId="0" xfId="53" applyFont="1" applyAlignment="1">
      <alignment vertical="center"/>
    </xf>
    <xf numFmtId="0" fontId="16" fillId="0" borderId="0" xfId="53" applyAlignment="1">
      <alignment horizontal="right"/>
    </xf>
    <xf numFmtId="0" fontId="53" fillId="0" borderId="0" xfId="53" applyFont="1" applyAlignment="1">
      <alignment vertical="top" wrapText="1"/>
    </xf>
    <xf numFmtId="0" fontId="62" fillId="0" borderId="0" xfId="53" applyFont="1" applyAlignment="1">
      <alignment horizontal="right"/>
    </xf>
    <xf numFmtId="0" fontId="63" fillId="0" borderId="0" xfId="53" applyFont="1"/>
    <xf numFmtId="0" fontId="64" fillId="0" borderId="0" xfId="53" applyFont="1" applyAlignment="1">
      <alignment horizontal="right"/>
    </xf>
    <xf numFmtId="0" fontId="65" fillId="0" borderId="0" xfId="53" applyFont="1"/>
    <xf numFmtId="0" fontId="66" fillId="0" borderId="0" xfId="53" applyFont="1"/>
    <xf numFmtId="0" fontId="16" fillId="0" borderId="0" xfId="3" applyAlignment="1">
      <alignment horizontal="centerContinuous" vertical="center"/>
    </xf>
    <xf numFmtId="0" fontId="39" fillId="0" borderId="0" xfId="3" applyFont="1" applyAlignment="1">
      <alignment horizontal="centerContinuous" vertical="center"/>
    </xf>
    <xf numFmtId="165" fontId="0" fillId="0" borderId="0" xfId="0" applyNumberFormat="1"/>
    <xf numFmtId="165" fontId="14" fillId="0" borderId="34" xfId="1" applyFont="1" applyFill="1" applyBorder="1" applyAlignment="1">
      <alignment vertical="center"/>
    </xf>
    <xf numFmtId="0" fontId="45" fillId="0" borderId="69" xfId="0" quotePrefix="1" applyFont="1" applyBorder="1" applyAlignment="1">
      <alignment horizontal="center" vertical="center"/>
    </xf>
    <xf numFmtId="0" fontId="45" fillId="0" borderId="10" xfId="0" quotePrefix="1" applyFont="1" applyBorder="1" applyAlignment="1">
      <alignment horizontal="center" vertical="center"/>
    </xf>
    <xf numFmtId="0" fontId="45" fillId="0" borderId="25" xfId="0" quotePrefix="1" applyFont="1" applyBorder="1" applyAlignment="1">
      <alignment horizontal="center" vertical="center"/>
    </xf>
    <xf numFmtId="0" fontId="46" fillId="0" borderId="14" xfId="0" applyFont="1" applyBorder="1" applyAlignment="1">
      <alignment horizontal="left" vertical="center" indent="1"/>
    </xf>
    <xf numFmtId="0" fontId="3" fillId="0" borderId="80" xfId="0" applyFont="1" applyBorder="1" applyAlignment="1">
      <alignment horizontal="left" vertical="center" indent="1"/>
    </xf>
    <xf numFmtId="167" fontId="3" fillId="0" borderId="80" xfId="2" applyNumberFormat="1" applyFont="1" applyBorder="1" applyAlignment="1">
      <alignment vertical="center"/>
    </xf>
    <xf numFmtId="165" fontId="12" fillId="0" borderId="80" xfId="1" applyFont="1" applyBorder="1" applyAlignment="1">
      <alignment vertical="center"/>
    </xf>
    <xf numFmtId="0" fontId="48" fillId="0" borderId="0" xfId="0" applyFont="1"/>
    <xf numFmtId="0" fontId="45" fillId="0" borderId="0" xfId="0" quotePrefix="1" applyFont="1" applyAlignment="1">
      <alignment horizontal="left" indent="1"/>
    </xf>
    <xf numFmtId="0" fontId="45" fillId="0" borderId="0" xfId="0" quotePrefix="1" applyFont="1" applyAlignment="1">
      <alignment horizontal="center" vertical="center"/>
    </xf>
    <xf numFmtId="0" fontId="0" fillId="0" borderId="0" xfId="0" quotePrefix="1" applyAlignment="1">
      <alignment horizontal="left" vertical="center" indent="1"/>
    </xf>
    <xf numFmtId="164" fontId="0" fillId="0" borderId="0" xfId="2" applyFont="1" applyBorder="1" applyAlignment="1">
      <alignment horizontal="right" vertical="center"/>
    </xf>
    <xf numFmtId="0" fontId="0" fillId="0" borderId="0" xfId="0" applyAlignment="1">
      <alignment horizontal="left" indent="6"/>
    </xf>
    <xf numFmtId="164" fontId="45" fillId="0" borderId="0" xfId="2" applyFont="1" applyAlignment="1">
      <alignment horizontal="left"/>
    </xf>
    <xf numFmtId="165" fontId="14" fillId="0" borderId="35" xfId="1" applyFont="1" applyBorder="1" applyAlignment="1">
      <alignment vertical="center"/>
    </xf>
    <xf numFmtId="165" fontId="14" fillId="0" borderId="48" xfId="1" applyFont="1" applyFill="1" applyBorder="1" applyAlignment="1">
      <alignment vertical="center"/>
    </xf>
    <xf numFmtId="0" fontId="14" fillId="0" borderId="32" xfId="0" applyFont="1" applyBorder="1" applyAlignment="1">
      <alignment horizontal="left" vertical="center" indent="1"/>
    </xf>
    <xf numFmtId="165" fontId="14" fillId="0" borderId="34" xfId="1" applyFont="1" applyBorder="1" applyAlignment="1">
      <alignment horizontal="left" vertical="center" indent="1"/>
    </xf>
    <xf numFmtId="165" fontId="14" fillId="0" borderId="34" xfId="1" applyFont="1" applyBorder="1" applyAlignment="1">
      <alignment vertical="center"/>
    </xf>
    <xf numFmtId="165" fontId="14" fillId="0" borderId="54" xfId="1" applyFont="1" applyBorder="1" applyAlignment="1">
      <alignment vertical="center"/>
    </xf>
    <xf numFmtId="0" fontId="70" fillId="0" borderId="70" xfId="0" applyFont="1" applyBorder="1" applyAlignment="1">
      <alignment horizontal="center"/>
    </xf>
    <xf numFmtId="0" fontId="12" fillId="0" borderId="0" xfId="0" applyFont="1"/>
    <xf numFmtId="165" fontId="12" fillId="0" borderId="56" xfId="1" applyFont="1" applyFill="1" applyBorder="1" applyAlignment="1">
      <alignment vertical="center"/>
    </xf>
    <xf numFmtId="165" fontId="12" fillId="0" borderId="57" xfId="1" applyFont="1" applyFill="1" applyBorder="1" applyAlignment="1">
      <alignment vertical="center"/>
    </xf>
    <xf numFmtId="165" fontId="12" fillId="0" borderId="58" xfId="1" applyFont="1" applyFill="1" applyBorder="1" applyAlignment="1">
      <alignment vertical="center"/>
    </xf>
    <xf numFmtId="165" fontId="12" fillId="0" borderId="59" xfId="1" applyFont="1" applyFill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165" fontId="12" fillId="0" borderId="30" xfId="1" applyFont="1" applyFill="1" applyBorder="1" applyAlignment="1">
      <alignment vertical="center"/>
    </xf>
    <xf numFmtId="165" fontId="12" fillId="0" borderId="5" xfId="1" applyFont="1" applyFill="1" applyBorder="1" applyAlignment="1">
      <alignment vertical="center"/>
    </xf>
    <xf numFmtId="165" fontId="12" fillId="0" borderId="45" xfId="1" applyFont="1" applyFill="1" applyBorder="1" applyAlignment="1">
      <alignment vertical="center"/>
    </xf>
    <xf numFmtId="0" fontId="12" fillId="0" borderId="44" xfId="0" applyFont="1" applyBorder="1" applyAlignment="1">
      <alignment horizontal="left" vertical="center"/>
    </xf>
    <xf numFmtId="165" fontId="13" fillId="0" borderId="24" xfId="1" applyFont="1" applyFill="1" applyBorder="1" applyAlignment="1">
      <alignment vertical="center"/>
    </xf>
    <xf numFmtId="0" fontId="12" fillId="0" borderId="44" xfId="0" applyFont="1" applyBorder="1" applyAlignment="1">
      <alignment horizontal="left" vertical="center" indent="1"/>
    </xf>
    <xf numFmtId="165" fontId="3" fillId="0" borderId="10" xfId="1" quotePrefix="1" applyFont="1" applyFill="1" applyBorder="1" applyAlignment="1">
      <alignment vertical="center"/>
    </xf>
    <xf numFmtId="165" fontId="3" fillId="0" borderId="10" xfId="1" applyFont="1" applyFill="1" applyBorder="1" applyAlignment="1">
      <alignment vertical="center"/>
    </xf>
    <xf numFmtId="0" fontId="46" fillId="0" borderId="55" xfId="0" applyFont="1" applyBorder="1" applyAlignment="1">
      <alignment horizontal="center" vertical="center"/>
    </xf>
    <xf numFmtId="165" fontId="3" fillId="0" borderId="54" xfId="1" quotePrefix="1" applyFont="1" applyFill="1" applyBorder="1" applyAlignment="1">
      <alignment vertical="center"/>
    </xf>
    <xf numFmtId="165" fontId="3" fillId="0" borderId="48" xfId="1" applyFont="1" applyFill="1" applyBorder="1" applyAlignment="1">
      <alignment vertical="center"/>
    </xf>
    <xf numFmtId="165" fontId="3" fillId="0" borderId="42" xfId="1" quotePrefix="1" applyFont="1" applyFill="1" applyBorder="1" applyAlignment="1">
      <alignment vertical="center"/>
    </xf>
    <xf numFmtId="165" fontId="14" fillId="0" borderId="54" xfId="1" quotePrefix="1" applyFont="1" applyFill="1" applyBorder="1" applyAlignment="1">
      <alignment vertical="center"/>
    </xf>
    <xf numFmtId="165" fontId="14" fillId="0" borderId="42" xfId="1" quotePrefix="1" applyFont="1" applyFill="1" applyBorder="1" applyAlignment="1">
      <alignment vertical="center"/>
    </xf>
    <xf numFmtId="165" fontId="14" fillId="0" borderId="35" xfId="1" applyFont="1" applyFill="1" applyBorder="1" applyAlignment="1">
      <alignment vertical="center"/>
    </xf>
    <xf numFmtId="165" fontId="14" fillId="0" borderId="34" xfId="1" quotePrefix="1" applyFont="1" applyFill="1" applyBorder="1" applyAlignment="1">
      <alignment vertical="center"/>
    </xf>
    <xf numFmtId="165" fontId="14" fillId="0" borderId="85" xfId="1" applyFont="1" applyFill="1" applyBorder="1" applyAlignment="1">
      <alignment vertical="center"/>
    </xf>
    <xf numFmtId="165" fontId="14" fillId="0" borderId="60" xfId="1" applyFont="1" applyFill="1" applyBorder="1" applyAlignment="1">
      <alignment vertical="center"/>
    </xf>
    <xf numFmtId="165" fontId="14" fillId="0" borderId="32" xfId="1" quotePrefix="1" applyFont="1" applyFill="1" applyBorder="1" applyAlignment="1">
      <alignment vertical="center" wrapText="1"/>
    </xf>
    <xf numFmtId="165" fontId="3" fillId="0" borderId="32" xfId="1" quotePrefix="1" applyFont="1" applyFill="1" applyBorder="1" applyAlignment="1">
      <alignment vertical="center"/>
    </xf>
    <xf numFmtId="165" fontId="3" fillId="0" borderId="34" xfId="1" quotePrefix="1" applyFont="1" applyFill="1" applyBorder="1" applyAlignment="1">
      <alignment vertical="center"/>
    </xf>
    <xf numFmtId="165" fontId="3" fillId="0" borderId="32" xfId="1" applyFont="1" applyFill="1" applyBorder="1" applyAlignment="1">
      <alignment vertical="center"/>
    </xf>
    <xf numFmtId="0" fontId="46" fillId="0" borderId="4" xfId="0" applyFont="1" applyBorder="1" applyAlignment="1">
      <alignment horizontal="center" vertical="center"/>
    </xf>
    <xf numFmtId="165" fontId="3" fillId="0" borderId="0" xfId="1" quotePrefix="1" applyFont="1" applyFill="1" applyBorder="1" applyAlignment="1">
      <alignment vertical="center"/>
    </xf>
    <xf numFmtId="165" fontId="3" fillId="0" borderId="5" xfId="1" quotePrefix="1" applyFont="1" applyFill="1" applyBorder="1" applyAlignment="1">
      <alignment vertical="center"/>
    </xf>
    <xf numFmtId="165" fontId="3" fillId="0" borderId="45" xfId="1" applyFont="1" applyFill="1" applyBorder="1" applyAlignment="1">
      <alignment vertical="center"/>
    </xf>
    <xf numFmtId="165" fontId="3" fillId="0" borderId="30" xfId="1" quotePrefix="1" applyFont="1" applyFill="1" applyBorder="1" applyAlignment="1">
      <alignment vertical="center"/>
    </xf>
    <xf numFmtId="0" fontId="12" fillId="0" borderId="73" xfId="0" applyFont="1" applyBorder="1" applyAlignment="1">
      <alignment horizontal="left" vertical="center" indent="1"/>
    </xf>
    <xf numFmtId="165" fontId="12" fillId="0" borderId="10" xfId="1" applyFont="1" applyFill="1" applyBorder="1" applyAlignment="1">
      <alignment vertical="center"/>
    </xf>
    <xf numFmtId="165" fontId="12" fillId="0" borderId="84" xfId="1" applyFont="1" applyFill="1" applyBorder="1" applyAlignment="1">
      <alignment vertical="center"/>
    </xf>
    <xf numFmtId="165" fontId="12" fillId="0" borderId="85" xfId="1" applyFont="1" applyFill="1" applyBorder="1" applyAlignment="1">
      <alignment vertical="center"/>
    </xf>
    <xf numFmtId="165" fontId="14" fillId="0" borderId="32" xfId="1" applyFont="1" applyFill="1" applyBorder="1" applyAlignment="1">
      <alignment vertical="center"/>
    </xf>
    <xf numFmtId="0" fontId="46" fillId="0" borderId="38" xfId="0" applyFont="1" applyBorder="1" applyAlignment="1">
      <alignment horizontal="center" vertical="center"/>
    </xf>
    <xf numFmtId="0" fontId="46" fillId="0" borderId="88" xfId="0" applyFont="1" applyBorder="1" applyAlignment="1">
      <alignment horizontal="center" vertical="center"/>
    </xf>
    <xf numFmtId="165" fontId="14" fillId="0" borderId="34" xfId="1" quotePrefix="1" applyFont="1" applyFill="1" applyBorder="1" applyAlignment="1">
      <alignment horizontal="left" vertical="center"/>
    </xf>
    <xf numFmtId="0" fontId="46" fillId="0" borderId="78" xfId="0" applyFont="1" applyBorder="1" applyAlignment="1">
      <alignment horizontal="center" vertical="center"/>
    </xf>
    <xf numFmtId="165" fontId="14" fillId="0" borderId="75" xfId="1" applyFont="1" applyFill="1" applyBorder="1" applyAlignment="1">
      <alignment vertical="center"/>
    </xf>
    <xf numFmtId="165" fontId="14" fillId="0" borderId="79" xfId="1" applyFont="1" applyFill="1" applyBorder="1" applyAlignment="1">
      <alignment vertical="center"/>
    </xf>
    <xf numFmtId="165" fontId="14" fillId="0" borderId="80" xfId="1" applyFont="1" applyFill="1" applyBorder="1" applyAlignment="1">
      <alignment vertical="center"/>
    </xf>
    <xf numFmtId="0" fontId="12" fillId="0" borderId="44" xfId="0" applyFont="1" applyBorder="1" applyAlignment="1">
      <alignment vertical="center"/>
    </xf>
    <xf numFmtId="165" fontId="14" fillId="0" borderId="10" xfId="1" applyFont="1" applyFill="1" applyBorder="1" applyAlignment="1">
      <alignment vertical="center"/>
    </xf>
    <xf numFmtId="165" fontId="12" fillId="0" borderId="11" xfId="1" applyFont="1" applyFill="1" applyBorder="1" applyAlignment="1">
      <alignment vertical="center"/>
    </xf>
    <xf numFmtId="0" fontId="14" fillId="0" borderId="55" xfId="0" applyFont="1" applyBorder="1" applyAlignment="1">
      <alignment horizontal="left" vertical="center" indent="1"/>
    </xf>
    <xf numFmtId="165" fontId="14" fillId="0" borderId="57" xfId="1" quotePrefix="1" applyFont="1" applyFill="1" applyBorder="1" applyAlignment="1">
      <alignment vertical="center"/>
    </xf>
    <xf numFmtId="165" fontId="14" fillId="0" borderId="58" xfId="1" applyFont="1" applyFill="1" applyBorder="1" applyAlignment="1">
      <alignment vertical="center"/>
    </xf>
    <xf numFmtId="165" fontId="14" fillId="0" borderId="56" xfId="1" quotePrefix="1" applyFont="1" applyFill="1" applyBorder="1" applyAlignment="1">
      <alignment vertical="center"/>
    </xf>
    <xf numFmtId="165" fontId="14" fillId="0" borderId="94" xfId="1" applyFont="1" applyFill="1" applyBorder="1" applyAlignment="1">
      <alignment vertical="center"/>
    </xf>
    <xf numFmtId="164" fontId="0" fillId="0" borderId="0" xfId="0" applyNumberFormat="1"/>
    <xf numFmtId="0" fontId="0" fillId="0" borderId="75" xfId="0" applyBorder="1" applyAlignment="1">
      <alignment horizontal="left" vertical="center" indent="1"/>
    </xf>
    <xf numFmtId="0" fontId="0" fillId="0" borderId="95" xfId="0" applyBorder="1" applyAlignment="1">
      <alignment horizontal="center" vertical="center"/>
    </xf>
    <xf numFmtId="167" fontId="0" fillId="0" borderId="80" xfId="2" applyNumberFormat="1" applyFont="1" applyBorder="1" applyAlignment="1">
      <alignment horizontal="center" vertical="center"/>
    </xf>
    <xf numFmtId="0" fontId="0" fillId="0" borderId="79" xfId="0" applyBorder="1" applyAlignment="1">
      <alignment horizontal="left" vertical="center" indent="1"/>
    </xf>
    <xf numFmtId="188" fontId="14" fillId="0" borderId="75" xfId="1" applyNumberFormat="1" applyFont="1" applyFill="1" applyBorder="1" applyAlignment="1">
      <alignment vertical="center"/>
    </xf>
    <xf numFmtId="166" fontId="68" fillId="0" borderId="8" xfId="0" applyNumberFormat="1" applyFont="1" applyBorder="1" applyAlignment="1">
      <alignment wrapText="1"/>
    </xf>
    <xf numFmtId="165" fontId="14" fillId="0" borderId="8" xfId="1" quotePrefix="1" applyFont="1" applyFill="1" applyBorder="1" applyAlignment="1">
      <alignment vertical="center" wrapText="1"/>
    </xf>
    <xf numFmtId="167" fontId="6" fillId="0" borderId="20" xfId="2" applyNumberFormat="1" applyFont="1" applyBorder="1" applyAlignment="1">
      <alignment vertical="center"/>
    </xf>
    <xf numFmtId="167" fontId="6" fillId="0" borderId="23" xfId="0" applyNumberFormat="1" applyFont="1" applyBorder="1" applyAlignment="1">
      <alignment vertical="center"/>
    </xf>
    <xf numFmtId="167" fontId="6" fillId="0" borderId="20" xfId="0" applyNumberFormat="1" applyFont="1" applyBorder="1" applyAlignment="1">
      <alignment vertical="center"/>
    </xf>
    <xf numFmtId="167" fontId="6" fillId="0" borderId="24" xfId="2" applyNumberFormat="1" applyFont="1" applyBorder="1" applyAlignment="1">
      <alignment vertical="center"/>
    </xf>
    <xf numFmtId="167" fontId="6" fillId="0" borderId="23" xfId="2" applyNumberFormat="1" applyFont="1" applyBorder="1" applyAlignment="1">
      <alignment vertical="center"/>
    </xf>
    <xf numFmtId="167" fontId="7" fillId="0" borderId="11" xfId="2" applyNumberFormat="1" applyFont="1" applyBorder="1" applyAlignment="1">
      <alignment vertical="center"/>
    </xf>
    <xf numFmtId="0" fontId="68" fillId="0" borderId="0" xfId="0" applyFont="1"/>
    <xf numFmtId="0" fontId="69" fillId="0" borderId="0" xfId="0" applyFont="1" applyAlignment="1">
      <alignment horizontal="center"/>
    </xf>
    <xf numFmtId="0" fontId="69" fillId="0" borderId="0" xfId="0" applyFont="1"/>
    <xf numFmtId="0" fontId="68" fillId="0" borderId="0" xfId="0" applyFont="1" applyAlignment="1">
      <alignment horizontal="center"/>
    </xf>
    <xf numFmtId="2" fontId="68" fillId="0" borderId="0" xfId="0" applyNumberFormat="1" applyFont="1"/>
    <xf numFmtId="0" fontId="69" fillId="0" borderId="13" xfId="0" applyFont="1" applyBorder="1" applyAlignment="1">
      <alignment horizontal="center" vertical="center" wrapText="1"/>
    </xf>
    <xf numFmtId="0" fontId="69" fillId="0" borderId="49" xfId="0" applyFont="1" applyBorder="1" applyAlignment="1">
      <alignment horizontal="center" vertical="center" wrapText="1"/>
    </xf>
    <xf numFmtId="0" fontId="69" fillId="0" borderId="90" xfId="0" applyFont="1" applyBorder="1" applyAlignment="1">
      <alignment horizontal="center"/>
    </xf>
    <xf numFmtId="0" fontId="69" fillId="0" borderId="22" xfId="0" applyFont="1" applyBorder="1" applyAlignment="1">
      <alignment horizontal="center" vertical="center" wrapText="1"/>
    </xf>
    <xf numFmtId="0" fontId="69" fillId="0" borderId="47" xfId="0" applyFont="1" applyBorder="1" applyAlignment="1">
      <alignment horizontal="center" vertical="center" wrapText="1"/>
    </xf>
    <xf numFmtId="0" fontId="69" fillId="0" borderId="41" xfId="0" applyFont="1" applyBorder="1" applyAlignment="1">
      <alignment horizontal="center"/>
    </xf>
    <xf numFmtId="0" fontId="70" fillId="0" borderId="69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0" fillId="0" borderId="25" xfId="0" applyFont="1" applyBorder="1" applyAlignment="1">
      <alignment horizontal="center"/>
    </xf>
    <xf numFmtId="0" fontId="68" fillId="0" borderId="10" xfId="0" applyFont="1" applyBorder="1" applyAlignment="1">
      <alignment horizontal="left"/>
    </xf>
    <xf numFmtId="0" fontId="68" fillId="0" borderId="25" xfId="0" applyFont="1" applyBorder="1" applyAlignment="1">
      <alignment horizontal="left"/>
    </xf>
    <xf numFmtId="0" fontId="68" fillId="0" borderId="70" xfId="0" applyFont="1" applyBorder="1"/>
    <xf numFmtId="164" fontId="68" fillId="0" borderId="70" xfId="2" applyFont="1" applyFill="1" applyBorder="1"/>
    <xf numFmtId="0" fontId="68" fillId="0" borderId="69" xfId="0" applyFont="1" applyBorder="1" applyAlignment="1">
      <alignment horizontal="center"/>
    </xf>
    <xf numFmtId="0" fontId="68" fillId="0" borderId="69" xfId="0" applyFont="1" applyBorder="1"/>
    <xf numFmtId="4" fontId="68" fillId="0" borderId="10" xfId="2" applyNumberFormat="1" applyFont="1" applyFill="1" applyBorder="1"/>
    <xf numFmtId="0" fontId="68" fillId="0" borderId="25" xfId="0" applyFont="1" applyBorder="1"/>
    <xf numFmtId="0" fontId="68" fillId="0" borderId="70" xfId="0" applyFont="1" applyBorder="1" applyAlignment="1">
      <alignment horizontal="center"/>
    </xf>
    <xf numFmtId="167" fontId="68" fillId="0" borderId="70" xfId="2" applyNumberFormat="1" applyFont="1" applyFill="1" applyBorder="1"/>
    <xf numFmtId="164" fontId="68" fillId="0" borderId="25" xfId="2" applyFont="1" applyFill="1" applyBorder="1"/>
    <xf numFmtId="164" fontId="68" fillId="0" borderId="0" xfId="0" applyNumberFormat="1" applyFont="1"/>
    <xf numFmtId="0" fontId="68" fillId="0" borderId="41" xfId="0" applyFont="1" applyBorder="1"/>
    <xf numFmtId="0" fontId="68" fillId="0" borderId="0" xfId="0" applyFont="1" applyAlignment="1">
      <alignment vertic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2" fillId="0" borderId="9" xfId="0" applyFont="1" applyBorder="1" applyAlignment="1">
      <alignment horizontal="left" vertical="center" indent="1"/>
    </xf>
    <xf numFmtId="165" fontId="12" fillId="0" borderId="6" xfId="1" applyFont="1" applyFill="1" applyBorder="1" applyAlignment="1">
      <alignment vertical="center"/>
    </xf>
    <xf numFmtId="165" fontId="12" fillId="0" borderId="35" xfId="1" applyFont="1" applyFill="1" applyBorder="1" applyAlignment="1">
      <alignment vertical="center"/>
    </xf>
    <xf numFmtId="165" fontId="12" fillId="0" borderId="60" xfId="1" applyFont="1" applyFill="1" applyBorder="1" applyAlignment="1">
      <alignment vertical="center"/>
    </xf>
    <xf numFmtId="165" fontId="12" fillId="0" borderId="86" xfId="1" applyFont="1" applyFill="1" applyBorder="1" applyAlignment="1">
      <alignment vertical="center"/>
    </xf>
    <xf numFmtId="165" fontId="12" fillId="0" borderId="77" xfId="1" applyFont="1" applyFill="1" applyBorder="1" applyAlignment="1">
      <alignment vertical="center"/>
    </xf>
    <xf numFmtId="165" fontId="14" fillId="0" borderId="77" xfId="1" applyFont="1" applyFill="1" applyBorder="1" applyAlignment="1">
      <alignment vertical="center"/>
    </xf>
    <xf numFmtId="165" fontId="12" fillId="0" borderId="81" xfId="1" applyFont="1" applyFill="1" applyBorder="1" applyAlignment="1">
      <alignment vertical="center"/>
    </xf>
    <xf numFmtId="0" fontId="12" fillId="0" borderId="37" xfId="0" applyFont="1" applyBorder="1" applyAlignment="1">
      <alignment vertical="center"/>
    </xf>
    <xf numFmtId="165" fontId="13" fillId="0" borderId="29" xfId="1" applyFont="1" applyFill="1" applyBorder="1" applyAlignment="1">
      <alignment vertical="center"/>
    </xf>
    <xf numFmtId="165" fontId="12" fillId="0" borderId="29" xfId="1" applyFont="1" applyFill="1" applyBorder="1" applyAlignment="1">
      <alignment vertical="center"/>
    </xf>
    <xf numFmtId="165" fontId="13" fillId="0" borderId="83" xfId="1" applyFont="1" applyFill="1" applyBorder="1" applyAlignment="1">
      <alignment vertical="center"/>
    </xf>
    <xf numFmtId="164" fontId="12" fillId="0" borderId="0" xfId="2" applyFont="1" applyFill="1"/>
    <xf numFmtId="165" fontId="14" fillId="0" borderId="41" xfId="1" applyFont="1" applyFill="1" applyBorder="1" applyAlignment="1">
      <alignment vertical="center"/>
    </xf>
    <xf numFmtId="43" fontId="12" fillId="0" borderId="0" xfId="0" applyNumberFormat="1" applyFont="1"/>
    <xf numFmtId="165" fontId="12" fillId="0" borderId="32" xfId="1" applyFont="1" applyFill="1" applyBorder="1" applyAlignment="1">
      <alignment vertical="center"/>
    </xf>
    <xf numFmtId="167" fontId="45" fillId="0" borderId="0" xfId="2" applyNumberFormat="1" applyFont="1" applyAlignment="1">
      <alignment horizontal="left"/>
    </xf>
    <xf numFmtId="167" fontId="69" fillId="0" borderId="41" xfId="2" applyNumberFormat="1" applyFont="1" applyFill="1" applyBorder="1"/>
    <xf numFmtId="49" fontId="43" fillId="0" borderId="0" xfId="1" applyNumberFormat="1" applyFont="1" applyFill="1" applyBorder="1" applyAlignment="1">
      <alignment horizontal="center" vertical="top"/>
    </xf>
    <xf numFmtId="0" fontId="43" fillId="0" borderId="0" xfId="1" applyNumberFormat="1" applyFont="1" applyFill="1" applyBorder="1" applyAlignment="1">
      <alignment horizontal="center" vertical="top"/>
    </xf>
    <xf numFmtId="0" fontId="43" fillId="0" borderId="0" xfId="0" applyFont="1" applyAlignment="1">
      <alignment horizontal="left" vertical="top"/>
    </xf>
    <xf numFmtId="165" fontId="3" fillId="0" borderId="40" xfId="1" applyFont="1" applyBorder="1" applyAlignment="1">
      <alignment horizontal="left" vertical="center" indent="1"/>
    </xf>
    <xf numFmtId="165" fontId="12" fillId="0" borderId="40" xfId="1" applyFont="1" applyBorder="1" applyAlignment="1">
      <alignment vertical="center"/>
    </xf>
    <xf numFmtId="0" fontId="3" fillId="0" borderId="34" xfId="0" applyFont="1" applyBorder="1" applyAlignment="1">
      <alignment horizontal="left" vertical="center" indent="1"/>
    </xf>
    <xf numFmtId="0" fontId="14" fillId="8" borderId="32" xfId="0" applyFont="1" applyFill="1" applyBorder="1" applyAlignment="1">
      <alignment horizontal="left" vertical="center" indent="1"/>
    </xf>
    <xf numFmtId="166" fontId="0" fillId="0" borderId="54" xfId="0" applyNumberFormat="1" applyBorder="1" applyAlignment="1">
      <alignment wrapText="1"/>
    </xf>
    <xf numFmtId="0" fontId="12" fillId="0" borderId="56" xfId="1" applyNumberFormat="1" applyFont="1" applyFill="1" applyBorder="1" applyAlignment="1">
      <alignment vertical="center" wrapText="1"/>
    </xf>
    <xf numFmtId="0" fontId="12" fillId="0" borderId="8" xfId="1" applyNumberFormat="1" applyFont="1" applyFill="1" applyBorder="1" applyAlignment="1">
      <alignment vertical="center" wrapText="1"/>
    </xf>
    <xf numFmtId="0" fontId="14" fillId="0" borderId="32" xfId="1" applyNumberFormat="1" applyFont="1" applyFill="1" applyBorder="1" applyAlignment="1">
      <alignment vertical="center"/>
    </xf>
    <xf numFmtId="0" fontId="14" fillId="0" borderId="39" xfId="1" quotePrefix="1" applyNumberFormat="1" applyFont="1" applyFill="1" applyBorder="1" applyAlignment="1">
      <alignment horizontal="left" vertical="center"/>
    </xf>
    <xf numFmtId="0" fontId="14" fillId="0" borderId="34" xfId="1" quotePrefix="1" applyNumberFormat="1" applyFont="1" applyFill="1" applyBorder="1" applyAlignment="1">
      <alignment horizontal="left" vertical="center"/>
    </xf>
    <xf numFmtId="0" fontId="14" fillId="0" borderId="39" xfId="1" quotePrefix="1" applyNumberFormat="1" applyFont="1" applyFill="1" applyBorder="1" applyAlignment="1">
      <alignment horizontal="left" vertical="center" wrapText="1"/>
    </xf>
    <xf numFmtId="0" fontId="14" fillId="0" borderId="40" xfId="1" quotePrefix="1" applyNumberFormat="1" applyFont="1" applyFill="1" applyBorder="1" applyAlignment="1">
      <alignment horizontal="left" vertical="center"/>
    </xf>
    <xf numFmtId="0" fontId="14" fillId="0" borderId="80" xfId="1" quotePrefix="1" applyNumberFormat="1" applyFont="1" applyFill="1" applyBorder="1" applyAlignment="1">
      <alignment horizontal="left" vertical="center"/>
    </xf>
    <xf numFmtId="0" fontId="68" fillId="0" borderId="69" xfId="0" applyFont="1" applyBorder="1" applyAlignment="1">
      <alignment horizontal="center" vertical="top"/>
    </xf>
    <xf numFmtId="2" fontId="68" fillId="0" borderId="10" xfId="0" applyNumberFormat="1" applyFont="1" applyBorder="1" applyAlignment="1">
      <alignment vertical="top"/>
    </xf>
    <xf numFmtId="0" fontId="68" fillId="0" borderId="25" xfId="0" applyFont="1" applyBorder="1" applyAlignment="1">
      <alignment vertical="top"/>
    </xf>
    <xf numFmtId="0" fontId="68" fillId="0" borderId="70" xfId="0" applyFont="1" applyBorder="1" applyAlignment="1">
      <alignment horizontal="center" vertical="top"/>
    </xf>
    <xf numFmtId="167" fontId="68" fillId="0" borderId="70" xfId="2" applyNumberFormat="1" applyFont="1" applyFill="1" applyBorder="1" applyAlignment="1">
      <alignment vertical="top"/>
    </xf>
    <xf numFmtId="164" fontId="68" fillId="0" borderId="70" xfId="2" applyFont="1" applyFill="1" applyBorder="1" applyAlignment="1">
      <alignment vertical="top"/>
    </xf>
    <xf numFmtId="0" fontId="68" fillId="0" borderId="69" xfId="0" applyFont="1" applyBorder="1" applyAlignment="1">
      <alignment vertical="top" wrapText="1"/>
    </xf>
    <xf numFmtId="165" fontId="68" fillId="0" borderId="0" xfId="0" applyNumberFormat="1" applyFont="1"/>
    <xf numFmtId="167" fontId="68" fillId="0" borderId="0" xfId="0" applyNumberFormat="1" applyFont="1"/>
    <xf numFmtId="0" fontId="68" fillId="0" borderId="69" xfId="0" applyFont="1" applyBorder="1" applyAlignment="1">
      <alignment vertical="top"/>
    </xf>
    <xf numFmtId="165" fontId="68" fillId="0" borderId="69" xfId="0" applyNumberFormat="1" applyFont="1" applyBorder="1" applyAlignment="1">
      <alignment vertical="top" wrapText="1"/>
    </xf>
    <xf numFmtId="0" fontId="68" fillId="0" borderId="10" xfId="0" applyFont="1" applyBorder="1" applyAlignment="1">
      <alignment vertical="top"/>
    </xf>
    <xf numFmtId="0" fontId="68" fillId="0" borderId="70" xfId="0" applyFont="1" applyBorder="1" applyAlignment="1">
      <alignment vertical="top"/>
    </xf>
    <xf numFmtId="0" fontId="14" fillId="0" borderId="69" xfId="1" applyNumberFormat="1" applyFont="1" applyFill="1" applyBorder="1" applyAlignment="1">
      <alignment vertical="top"/>
    </xf>
    <xf numFmtId="0" fontId="70" fillId="0" borderId="70" xfId="0" applyFont="1" applyBorder="1" applyAlignment="1">
      <alignment vertical="top" wrapText="1"/>
    </xf>
    <xf numFmtId="0" fontId="70" fillId="0" borderId="70" xfId="0" applyFont="1" applyBorder="1" applyAlignment="1">
      <alignment horizontal="center" vertical="top" wrapText="1"/>
    </xf>
    <xf numFmtId="165" fontId="68" fillId="0" borderId="70" xfId="0" applyNumberFormat="1" applyFont="1" applyBorder="1" applyAlignment="1">
      <alignment horizontal="center" vertical="top"/>
    </xf>
    <xf numFmtId="0" fontId="61" fillId="7" borderId="92" xfId="53" applyFont="1" applyFill="1" applyBorder="1" applyAlignment="1" applyProtection="1">
      <alignment horizontal="justify" vertical="top" wrapText="1"/>
      <protection locked="0"/>
    </xf>
    <xf numFmtId="0" fontId="61" fillId="7" borderId="93" xfId="53" applyFont="1" applyFill="1" applyBorder="1" applyAlignment="1" applyProtection="1">
      <alignment horizontal="justify" vertical="top" wrapText="1"/>
      <protection locked="0"/>
    </xf>
    <xf numFmtId="0" fontId="61" fillId="7" borderId="3" xfId="53" applyFont="1" applyFill="1" applyBorder="1" applyAlignment="1" applyProtection="1">
      <alignment horizontal="justify" vertical="top" wrapText="1"/>
      <protection locked="0"/>
    </xf>
    <xf numFmtId="0" fontId="61" fillId="7" borderId="14" xfId="53" applyFont="1" applyFill="1" applyBorder="1" applyAlignment="1" applyProtection="1">
      <alignment horizontal="justify" vertical="top" wrapText="1"/>
      <protection locked="0"/>
    </xf>
    <xf numFmtId="0" fontId="61" fillId="7" borderId="0" xfId="53" applyFont="1" applyFill="1" applyAlignment="1" applyProtection="1">
      <alignment horizontal="justify" vertical="top" wrapText="1"/>
      <protection locked="0"/>
    </xf>
    <xf numFmtId="0" fontId="61" fillId="7" borderId="6" xfId="53" applyFont="1" applyFill="1" applyBorder="1" applyAlignment="1" applyProtection="1">
      <alignment horizontal="justify" vertical="top" wrapText="1"/>
      <protection locked="0"/>
    </xf>
    <xf numFmtId="0" fontId="61" fillId="7" borderId="15" xfId="53" applyFont="1" applyFill="1" applyBorder="1" applyAlignment="1" applyProtection="1">
      <alignment horizontal="justify" vertical="top" wrapText="1"/>
      <protection locked="0"/>
    </xf>
    <xf numFmtId="0" fontId="61" fillId="7" borderId="16" xfId="53" applyFont="1" applyFill="1" applyBorder="1" applyAlignment="1" applyProtection="1">
      <alignment horizontal="justify" vertical="top" wrapText="1"/>
      <protection locked="0"/>
    </xf>
    <xf numFmtId="0" fontId="61" fillId="7" borderId="17" xfId="53" applyFont="1" applyFill="1" applyBorder="1" applyAlignment="1" applyProtection="1">
      <alignment horizontal="justify" vertical="top" wrapText="1"/>
      <protection locked="0"/>
    </xf>
    <xf numFmtId="0" fontId="41" fillId="0" borderId="0" xfId="52" applyFont="1" applyAlignment="1">
      <alignment horizontal="center" vertical="top" wrapText="1"/>
    </xf>
    <xf numFmtId="0" fontId="47" fillId="0" borderId="0" xfId="52" applyFont="1" applyAlignment="1">
      <alignment horizontal="center" wrapText="1"/>
    </xf>
    <xf numFmtId="0" fontId="38" fillId="0" borderId="0" xfId="3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 vertical="top" wrapText="1"/>
    </xf>
    <xf numFmtId="0" fontId="67" fillId="0" borderId="13" xfId="0" applyFont="1" applyBorder="1" applyAlignment="1">
      <alignment horizontal="left" vertical="center" wrapText="1"/>
    </xf>
    <xf numFmtId="0" fontId="67" fillId="0" borderId="13" xfId="0" quotePrefix="1" applyFont="1" applyBorder="1" applyAlignment="1">
      <alignment horizontal="left" vertical="center" wrapText="1"/>
    </xf>
    <xf numFmtId="0" fontId="67" fillId="0" borderId="72" xfId="0" quotePrefix="1" applyFont="1" applyBorder="1" applyAlignment="1">
      <alignment horizontal="left" vertical="center" wrapText="1"/>
    </xf>
    <xf numFmtId="0" fontId="10" fillId="0" borderId="0" xfId="0" quotePrefix="1" applyFont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 indent="2"/>
    </xf>
    <xf numFmtId="0" fontId="3" fillId="0" borderId="13" xfId="0" applyFont="1" applyBorder="1" applyAlignment="1">
      <alignment horizontal="right" vertical="center" indent="2"/>
    </xf>
    <xf numFmtId="0" fontId="13" fillId="0" borderId="50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165" fontId="12" fillId="0" borderId="10" xfId="1" applyFont="1" applyFill="1" applyBorder="1" applyAlignment="1">
      <alignment horizontal="right" vertical="center"/>
    </xf>
    <xf numFmtId="165" fontId="12" fillId="0" borderId="22" xfId="1" applyFont="1" applyFill="1" applyBorder="1" applyAlignment="1">
      <alignment horizontal="right" vertical="center"/>
    </xf>
    <xf numFmtId="165" fontId="14" fillId="0" borderId="10" xfId="1" applyFont="1" applyFill="1" applyBorder="1" applyAlignment="1">
      <alignment horizontal="right" vertical="center"/>
    </xf>
    <xf numFmtId="165" fontId="14" fillId="0" borderId="22" xfId="1" applyFont="1" applyFill="1" applyBorder="1" applyAlignment="1">
      <alignment horizontal="right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165" fontId="3" fillId="0" borderId="10" xfId="1" applyFont="1" applyFill="1" applyBorder="1" applyAlignment="1">
      <alignment horizontal="right" vertical="center"/>
    </xf>
    <xf numFmtId="0" fontId="13" fillId="0" borderId="41" xfId="0" applyFont="1" applyBorder="1" applyAlignment="1">
      <alignment horizontal="center" vertical="center" wrapText="1"/>
    </xf>
    <xf numFmtId="0" fontId="45" fillId="0" borderId="69" xfId="0" quotePrefix="1" applyFont="1" applyBorder="1" applyAlignment="1">
      <alignment horizontal="center" vertical="center"/>
    </xf>
    <xf numFmtId="0" fontId="45" fillId="0" borderId="10" xfId="0" quotePrefix="1" applyFont="1" applyBorder="1" applyAlignment="1">
      <alignment horizontal="center" vertical="center"/>
    </xf>
    <xf numFmtId="0" fontId="45" fillId="0" borderId="25" xfId="0" quotePrefix="1" applyFont="1" applyBorder="1" applyAlignment="1">
      <alignment horizontal="center" vertical="center"/>
    </xf>
    <xf numFmtId="164" fontId="45" fillId="0" borderId="0" xfId="2" applyFont="1" applyAlignment="1">
      <alignment horizontal="center"/>
    </xf>
    <xf numFmtId="0" fontId="48" fillId="0" borderId="0" xfId="0" applyFont="1" applyAlignment="1">
      <alignment horizontal="center"/>
    </xf>
    <xf numFmtId="0" fontId="45" fillId="0" borderId="22" xfId="0" quotePrefix="1" applyFont="1" applyBorder="1" applyAlignment="1">
      <alignment horizontal="center" vertical="center"/>
    </xf>
    <xf numFmtId="164" fontId="45" fillId="0" borderId="0" xfId="2" applyFont="1" applyAlignment="1">
      <alignment horizontal="left"/>
    </xf>
    <xf numFmtId="0" fontId="0" fillId="0" borderId="90" xfId="0" applyBorder="1" applyAlignment="1">
      <alignment horizontal="left" vertical="center" indent="1"/>
    </xf>
    <xf numFmtId="0" fontId="0" fillId="0" borderId="42" xfId="0" applyBorder="1" applyAlignment="1">
      <alignment horizontal="left" vertical="center" indent="1"/>
    </xf>
    <xf numFmtId="0" fontId="45" fillId="0" borderId="0" xfId="0" quotePrefix="1" applyFont="1" applyAlignment="1">
      <alignment horizontal="center" vertical="center"/>
    </xf>
    <xf numFmtId="0" fontId="0" fillId="0" borderId="89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0" fillId="0" borderId="84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85" xfId="0" applyBorder="1" applyAlignment="1">
      <alignment horizontal="left" vertical="center" indent="1"/>
    </xf>
    <xf numFmtId="187" fontId="0" fillId="0" borderId="90" xfId="2" applyNumberFormat="1" applyFont="1" applyBorder="1" applyAlignment="1">
      <alignment horizontal="center" vertical="center"/>
    </xf>
    <xf numFmtId="187" fontId="0" fillId="0" borderId="42" xfId="2" applyNumberFormat="1" applyFont="1" applyBorder="1" applyAlignment="1">
      <alignment horizontal="center" vertical="center"/>
    </xf>
    <xf numFmtId="0" fontId="69" fillId="0" borderId="90" xfId="0" applyFont="1" applyBorder="1" applyAlignment="1">
      <alignment horizontal="center" vertical="center"/>
    </xf>
    <xf numFmtId="0" fontId="69" fillId="0" borderId="41" xfId="0" applyFont="1" applyBorder="1" applyAlignment="1">
      <alignment horizontal="center" vertical="center"/>
    </xf>
    <xf numFmtId="0" fontId="69" fillId="0" borderId="89" xfId="0" applyFont="1" applyBorder="1" applyAlignment="1">
      <alignment horizontal="center" vertical="center" wrapText="1"/>
    </xf>
    <xf numFmtId="0" fontId="69" fillId="0" borderId="52" xfId="0" applyFont="1" applyBorder="1" applyAlignment="1">
      <alignment horizontal="center" vertical="center" wrapText="1"/>
    </xf>
    <xf numFmtId="0" fontId="68" fillId="0" borderId="69" xfId="0" applyFont="1" applyBorder="1" applyAlignment="1">
      <alignment horizontal="right"/>
    </xf>
    <xf numFmtId="0" fontId="68" fillId="0" borderId="10" xfId="0" applyFont="1" applyBorder="1" applyAlignment="1">
      <alignment horizontal="right"/>
    </xf>
    <xf numFmtId="0" fontId="68" fillId="0" borderId="25" xfId="0" applyFont="1" applyBorder="1" applyAlignment="1">
      <alignment horizontal="right"/>
    </xf>
    <xf numFmtId="0" fontId="69" fillId="0" borderId="69" xfId="0" applyFont="1" applyBorder="1" applyAlignment="1">
      <alignment horizontal="right"/>
    </xf>
    <xf numFmtId="0" fontId="69" fillId="0" borderId="10" xfId="0" applyFont="1" applyBorder="1" applyAlignment="1">
      <alignment horizontal="right"/>
    </xf>
    <xf numFmtId="0" fontId="69" fillId="0" borderId="25" xfId="0" applyFont="1" applyBorder="1" applyAlignment="1">
      <alignment horizontal="right"/>
    </xf>
    <xf numFmtId="0" fontId="68" fillId="0" borderId="69" xfId="0" applyFont="1" applyBorder="1" applyAlignment="1">
      <alignment horizontal="left"/>
    </xf>
    <xf numFmtId="0" fontId="68" fillId="0" borderId="10" xfId="0" applyFont="1" applyBorder="1" applyAlignment="1">
      <alignment horizontal="left"/>
    </xf>
  </cellXfs>
  <cellStyles count="77">
    <cellStyle name="??" xfId="5" xr:uid="{00000000-0005-0000-0000-000000000000}"/>
    <cellStyle name="?? [0.00]_PRODUCT DETAIL Q1" xfId="6" xr:uid="{00000000-0005-0000-0000-000001000000}"/>
    <cellStyle name="?? [0]" xfId="7" xr:uid="{00000000-0005-0000-0000-000002000000}"/>
    <cellStyle name="???? [0.00]_PRODUCT DETAIL Q1" xfId="8" xr:uid="{00000000-0005-0000-0000-000003000000}"/>
    <cellStyle name="????_PRODUCT DETAIL Q1" xfId="9" xr:uid="{00000000-0005-0000-0000-000004000000}"/>
    <cellStyle name="???[0]_Book1" xfId="10" xr:uid="{00000000-0005-0000-0000-000005000000}"/>
    <cellStyle name="???_95" xfId="11" xr:uid="{00000000-0005-0000-0000-000006000000}"/>
    <cellStyle name="??_(????)??????" xfId="12" xr:uid="{00000000-0005-0000-0000-000007000000}"/>
    <cellStyle name="AeE­ [0]_INQUIRY ¿μ¾÷AßAø " xfId="13" xr:uid="{00000000-0005-0000-0000-000008000000}"/>
    <cellStyle name="AeE­_INQUIRY ¿µ¾÷AßAø " xfId="14" xr:uid="{00000000-0005-0000-0000-000009000000}"/>
    <cellStyle name="AÞ¸¶ [0]_INQUIRY ¿?¾÷AßAø " xfId="15" xr:uid="{00000000-0005-0000-0000-00000A000000}"/>
    <cellStyle name="AÞ¸¶_INQUIRY ¿?¾÷AßAø " xfId="16" xr:uid="{00000000-0005-0000-0000-00000B000000}"/>
    <cellStyle name="C?AØ_¿?¾÷CoE² " xfId="17" xr:uid="{00000000-0005-0000-0000-00000C000000}"/>
    <cellStyle name="C￥AØ_¿μ¾÷CoE² " xfId="18" xr:uid="{00000000-0005-0000-0000-00000D000000}"/>
    <cellStyle name="Comía [0]ßFORM-3" xfId="55" xr:uid="{00000000-0005-0000-0000-00000E000000}"/>
    <cellStyle name="Comía [0]ßFORM-3 2" xfId="56" xr:uid="{00000000-0005-0000-0000-00000F000000}"/>
    <cellStyle name="Comía [0]ßFORM-3 3" xfId="57" xr:uid="{00000000-0005-0000-0000-000010000000}"/>
    <cellStyle name="Comma" xfId="1" builtinId="3"/>
    <cellStyle name="Comma [0]" xfId="2" builtinId="6"/>
    <cellStyle name="Comma [0] 2" xfId="58" xr:uid="{00000000-0005-0000-0000-000013000000}"/>
    <cellStyle name="Comma 2" xfId="59" xr:uid="{00000000-0005-0000-0000-000014000000}"/>
    <cellStyle name="Comma 2 2" xfId="54" xr:uid="{00000000-0005-0000-0000-000015000000}"/>
    <cellStyle name="Comma 2 3" xfId="60" xr:uid="{00000000-0005-0000-0000-000016000000}"/>
    <cellStyle name="Comma 2 4" xfId="61" xr:uid="{00000000-0005-0000-0000-000017000000}"/>
    <cellStyle name="Comma 3" xfId="62" xr:uid="{00000000-0005-0000-0000-000018000000}"/>
    <cellStyle name="Comma 3 2" xfId="63" xr:uid="{00000000-0005-0000-0000-000019000000}"/>
    <cellStyle name="Comma 3 3" xfId="64" xr:uid="{00000000-0005-0000-0000-00001A000000}"/>
    <cellStyle name="Comma 4" xfId="65" xr:uid="{00000000-0005-0000-0000-00001B000000}"/>
    <cellStyle name="Comma0" xfId="19" xr:uid="{00000000-0005-0000-0000-00001C000000}"/>
    <cellStyle name="Currency0" xfId="20" xr:uid="{00000000-0005-0000-0000-00001D000000}"/>
    <cellStyle name="Date" xfId="21" xr:uid="{00000000-0005-0000-0000-00001E000000}"/>
    <cellStyle name="Description" xfId="22" xr:uid="{00000000-0005-0000-0000-00001F000000}"/>
    <cellStyle name="Euro" xfId="23" xr:uid="{00000000-0005-0000-0000-000020000000}"/>
    <cellStyle name="Fixed" xfId="24" xr:uid="{00000000-0005-0000-0000-000021000000}"/>
    <cellStyle name="Header1" xfId="25" xr:uid="{00000000-0005-0000-0000-000022000000}"/>
    <cellStyle name="Header2" xfId="26" xr:uid="{00000000-0005-0000-0000-000023000000}"/>
    <cellStyle name="Normal" xfId="0" builtinId="0"/>
    <cellStyle name="Normal - Style1" xfId="27" xr:uid="{00000000-0005-0000-0000-000025000000}"/>
    <cellStyle name="Normal 2" xfId="4" xr:uid="{00000000-0005-0000-0000-000026000000}"/>
    <cellStyle name="Normal 2 2" xfId="53" xr:uid="{00000000-0005-0000-0000-000027000000}"/>
    <cellStyle name="Normal 2 3" xfId="66" xr:uid="{00000000-0005-0000-0000-000028000000}"/>
    <cellStyle name="Normal 2 4" xfId="67" xr:uid="{00000000-0005-0000-0000-000029000000}"/>
    <cellStyle name="Normal 3" xfId="52" xr:uid="{00000000-0005-0000-0000-00002A000000}"/>
    <cellStyle name="Normal 3 2" xfId="68" xr:uid="{00000000-0005-0000-0000-00002B000000}"/>
    <cellStyle name="Normal 3 3" xfId="69" xr:uid="{00000000-0005-0000-0000-00002C000000}"/>
    <cellStyle name="Normal 4" xfId="70" xr:uid="{00000000-0005-0000-0000-00002D000000}"/>
    <cellStyle name="Normal 5" xfId="71" xr:uid="{00000000-0005-0000-0000-00002E000000}"/>
    <cellStyle name="Normal 6" xfId="72" xr:uid="{00000000-0005-0000-0000-00002F000000}"/>
    <cellStyle name="Normal 7" xfId="73" xr:uid="{00000000-0005-0000-0000-000030000000}"/>
    <cellStyle name="Normal_HPS-Fly Over Amplas" xfId="3" xr:uid="{00000000-0005-0000-0000-000031000000}"/>
    <cellStyle name="Percent 2" xfId="74" xr:uid="{00000000-0005-0000-0000-000032000000}"/>
    <cellStyle name="Percent 2 2" xfId="75" xr:uid="{00000000-0005-0000-0000-000033000000}"/>
    <cellStyle name="Percent 2 3" xfId="76" xr:uid="{00000000-0005-0000-0000-000034000000}"/>
    <cellStyle name="sum" xfId="28" xr:uid="{00000000-0005-0000-0000-000035000000}"/>
    <cellStyle name="T" xfId="29" xr:uid="{00000000-0005-0000-0000-000036000000}"/>
    <cellStyle name="T_Book1" xfId="30" xr:uid="{00000000-0005-0000-0000-000037000000}"/>
    <cellStyle name="th" xfId="31" xr:uid="{00000000-0005-0000-0000-000038000000}"/>
    <cellStyle name="Unit" xfId="32" xr:uid="{00000000-0005-0000-0000-000039000000}"/>
    <cellStyle name="User_Defined_A" xfId="33" xr:uid="{00000000-0005-0000-0000-00003A000000}"/>
    <cellStyle name="viet" xfId="34" xr:uid="{00000000-0005-0000-0000-00003B000000}"/>
    <cellStyle name="viet2" xfId="35" xr:uid="{00000000-0005-0000-0000-00003C000000}"/>
    <cellStyle name="똿뗦먛귟 [0.00]_PRODUCT DETAIL Q1" xfId="36" xr:uid="{00000000-0005-0000-0000-00003D000000}"/>
    <cellStyle name="똿뗦먛귟_PRODUCT DETAIL Q1" xfId="37" xr:uid="{00000000-0005-0000-0000-00003E000000}"/>
    <cellStyle name="믅됞 [0.00]_PRODUCT DETAIL Q1" xfId="38" xr:uid="{00000000-0005-0000-0000-00003F000000}"/>
    <cellStyle name="믅됞_PRODUCT DETAIL Q1" xfId="39" xr:uid="{00000000-0005-0000-0000-000040000000}"/>
    <cellStyle name="백분율_95" xfId="40" xr:uid="{00000000-0005-0000-0000-000041000000}"/>
    <cellStyle name="뷭?_BOOKSHIP" xfId="41" xr:uid="{00000000-0005-0000-0000-000042000000}"/>
    <cellStyle name="콤마 [0]_1202" xfId="45" xr:uid="{00000000-0005-0000-0000-000043000000}"/>
    <cellStyle name="콤마_1202" xfId="46" xr:uid="{00000000-0005-0000-0000-000044000000}"/>
    <cellStyle name="통화 [0]_1202" xfId="47" xr:uid="{00000000-0005-0000-0000-000045000000}"/>
    <cellStyle name="통화_1202" xfId="48" xr:uid="{00000000-0005-0000-0000-000046000000}"/>
    <cellStyle name="표준_(정보부문)월별인원계획" xfId="49" xr:uid="{00000000-0005-0000-0000-000047000000}"/>
    <cellStyle name="一般_Book1" xfId="42" xr:uid="{00000000-0005-0000-0000-000048000000}"/>
    <cellStyle name="千分位[0]_Book1" xfId="43" xr:uid="{00000000-0005-0000-0000-000049000000}"/>
    <cellStyle name="千分位_Book1" xfId="44" xr:uid="{00000000-0005-0000-0000-00004A000000}"/>
    <cellStyle name="貨幣 [0]_Book1" xfId="50" xr:uid="{00000000-0005-0000-0000-00004B000000}"/>
    <cellStyle name="貨幣_Book1" xfId="51" xr:uid="{00000000-0005-0000-0000-00004C000000}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63" Type="http://schemas.openxmlformats.org/officeDocument/2006/relationships/externalLink" Target="externalLinks/externalLink55.xml"/><Relationship Id="rId68" Type="http://schemas.openxmlformats.org/officeDocument/2006/relationships/externalLink" Target="externalLinks/externalLink60.xml"/><Relationship Id="rId16" Type="http://schemas.openxmlformats.org/officeDocument/2006/relationships/externalLink" Target="externalLinks/externalLink8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3" Type="http://schemas.openxmlformats.org/officeDocument/2006/relationships/externalLink" Target="externalLinks/externalLink45.xml"/><Relationship Id="rId58" Type="http://schemas.openxmlformats.org/officeDocument/2006/relationships/externalLink" Target="externalLinks/externalLink50.xml"/><Relationship Id="rId66" Type="http://schemas.openxmlformats.org/officeDocument/2006/relationships/externalLink" Target="externalLinks/externalLink58.xml"/><Relationship Id="rId74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3.xml"/><Relationship Id="rId19" Type="http://schemas.openxmlformats.org/officeDocument/2006/relationships/externalLink" Target="externalLinks/externalLink1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56" Type="http://schemas.openxmlformats.org/officeDocument/2006/relationships/externalLink" Target="externalLinks/externalLink48.xml"/><Relationship Id="rId64" Type="http://schemas.openxmlformats.org/officeDocument/2006/relationships/externalLink" Target="externalLinks/externalLink56.xml"/><Relationship Id="rId69" Type="http://schemas.openxmlformats.org/officeDocument/2006/relationships/externalLink" Target="externalLinks/externalLink61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72" Type="http://schemas.openxmlformats.org/officeDocument/2006/relationships/externalLink" Target="externalLinks/externalLink6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59" Type="http://schemas.openxmlformats.org/officeDocument/2006/relationships/externalLink" Target="externalLinks/externalLink51.xml"/><Relationship Id="rId67" Type="http://schemas.openxmlformats.org/officeDocument/2006/relationships/externalLink" Target="externalLinks/externalLink59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externalLink" Target="externalLinks/externalLink46.xml"/><Relationship Id="rId62" Type="http://schemas.openxmlformats.org/officeDocument/2006/relationships/externalLink" Target="externalLinks/externalLink54.xml"/><Relationship Id="rId70" Type="http://schemas.openxmlformats.org/officeDocument/2006/relationships/externalLink" Target="externalLinks/externalLink62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externalLink" Target="externalLinks/externalLink49.xml"/><Relationship Id="rId10" Type="http://schemas.openxmlformats.org/officeDocument/2006/relationships/externalLink" Target="externalLinks/externalLink2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60" Type="http://schemas.openxmlformats.org/officeDocument/2006/relationships/externalLink" Target="externalLinks/externalLink52.xml"/><Relationship Id="rId65" Type="http://schemas.openxmlformats.org/officeDocument/2006/relationships/externalLink" Target="externalLinks/externalLink57.xml"/><Relationship Id="rId73" Type="http://schemas.openxmlformats.org/officeDocument/2006/relationships/externalLink" Target="externalLinks/externalLink6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9" Type="http://schemas.openxmlformats.org/officeDocument/2006/relationships/externalLink" Target="externalLinks/externalLink31.xml"/><Relationship Id="rId34" Type="http://schemas.openxmlformats.org/officeDocument/2006/relationships/externalLink" Target="externalLinks/externalLink26.xml"/><Relationship Id="rId50" Type="http://schemas.openxmlformats.org/officeDocument/2006/relationships/externalLink" Target="externalLinks/externalLink42.xml"/><Relationship Id="rId55" Type="http://schemas.openxmlformats.org/officeDocument/2006/relationships/externalLink" Target="externalLinks/externalLink47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3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289149</xdr:colOff>
      <xdr:row>13</xdr:row>
      <xdr:rowOff>149678</xdr:rowOff>
    </xdr:from>
    <xdr:to>
      <xdr:col>11</xdr:col>
      <xdr:colOff>145675</xdr:colOff>
      <xdr:row>29</xdr:row>
      <xdr:rowOff>40823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3970" y="2789464"/>
          <a:ext cx="1734312" cy="2503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RA1\Project%2000&amp;02\PROJECT\01\15\ESTIMATE\EST-1CV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user\My%20Documents\1-BOQ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nawaran%20Aceh\OE-EE%20Edisi%20Des%202006%20editing%20terakhir\1-BOQ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FREE_ANTS\@rouf\WINDOWS\TEMP\Rar$DI00.296\WINDOWS\TEMP\BOQ%20Permata%20Senayan%2009%20Juni%202003%20R1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XP\My%20Documents\Ir.Elly(Bengkalis)\EE%20JLN%20PEDESAAN%20PERKOTAAN%20BKLS\01.Peningkatan%20Jl.Kultur%20Jar.PematangDuku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ofyan\PAHS%20versi%203.0\02%20-%20SOFTWARE\AHS%20SPEC%20Edisi%202010%20erata%2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HS%20SPEC%20Edisi%202010%20(Rev.2)Jbt%20%20aek%20Bolon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oh%20Penawaran\PENAWARAN%20JALAN%20MARELAN\96,63%25\penawaran%20Dolok%20Sanggul%20-%20Siborongborong\PT.%20MORGANDA\Analisa%20Harga%20Satuan%20dan%20Uraian%20Tekni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y%20Documents\PENAWARAN\PT.%20KUALA%20MAS\SILIMBAT%20-%20SIBORONG%20BORONG\PT.%20KM%20(BASIC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y%20Documents\PENAWARAN\PT.%20KUALA%20MAS\BANDA%20ACEH%20BANG%20-%2012%20A\PT.%20KM%20(BASIC)%20-%2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oh%20Penawaran\PENAWARAN%20JALAN%20MARELAN\96,63%25\PT.%20DP%20-%20P.%20SIANTAR%20-%20TIGA%20RUNGGU\BASI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he%20Pakubuwono\proyek\9903\bq\bq-ars\BQ-PS&amp;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NEGO-CKB-BBG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02\29\BQ\M-E\Elektrikal%20&amp;%20Electronic\Price\Daf%20No.3%20Tsuar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-%20DATA%20PINDAHAN\PENAWARAN%202010\DESEMBER%202010\PT.%20ANRA%20GROUP\PAKET%20SIBOLGA\PT.%20ANRA\PAKET%20SIBOLGA\PT.%20ANRA\QUARRY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LE%20FITRI\2005-JBT.SUMBAR\EE-Jembatan-20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Kab.Bengkalis\Konstruksi\Bengkalis\analisa_biay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Tuban-Bulu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YAMSUL\Perencanaan\BENGKALIS\EE-DURI-200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FREE_ANTS\@rouf\WINDOWS\TEMP\Rar$DI00.296\PROYEK\proyek\Th-2002\0208\bq-ruko\final-wk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Tol%20Lingkar%20Luar%20Jakart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e\d%20o\D%20O\MANHATTAN\BQ%20ME\BQ-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JECT\02\10\BQ\ME\M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_thanh_binh\d\Luu_Tru\Ltb_ktkh\DZ220KV_Dau_Noi_sau_tram_500kV_Ha_Tinh\Gia_thau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onsultan2001\Steiger\Excel\ATAN\Sukirno\data\Sabri\Sabri\SD%20MI\Acun\Bukit%20Abas%20021\Budhi%20Guna%20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ll\My%20Documents\MISC\DO-HUONG\GT-BO\TKTC10-8\phong%20nen\DT-THL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ndows05\my%20documents\My%20Documents\Great%20Harianja\Awas%20Bengkalis\kios\kios%20telaga%20baru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4\Kenari\BQ-AC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AHS2006\Copy%20of%20PAHS2006%20R2%20draft(MIS)new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neca-Ckp-Pamanukan--rev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ndows05\my%20documents\My%20Documents\GUNAWAN\RUMAH%20mesin6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-%20DATA%20PINDAHAN\PENAWARAN%202010\DESEMBER%202010\PT.%20ANRA%20GROUP\PAKET%20SIBOLGA\PT.%20ANRA\PAKET%20SIBOLGA\PT.%20ANRA\DIVISI%202%20-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-%20DATA%20PINDAHAN\PENAWARAN%202010\DESEMBER%202010\PT.%20ANRA%20GROUP\PAKET%20SIBOLGA\PT.%20ANRA\DIVISI%2010%20RUTI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oh%20Penawaran\PENAWARAN%20JALAN%20MARELAN\96,63%25\AHS%20ver%204.0%20%20Tiga%20Runggu%20-%20Tj.Dolok.xlsm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-%20DATA%20PINDAHAN\PENAWARAN%202010\DESEMBER%202010\PT.%20ANRA%20GROUP\PAKET%20SIBOLGA\PT.%20ANRA\PAKET%20SIBOLGA\PT.%20ANRA\DIVISI%207-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ENAWARAN%20TAHUN%202007\MARET%202007\AEK%20SIALAPAYUNG\DIVISI%20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-%20DATA%20PINDAHAN\PENAWARAN%202010\DESEMBER%202010\PT.%20ANRA%20GROUP\PAKET%20SIBOLGA\PT.%20ANRA\PAKET%20SIBOLGA\PT.%20ANRA\DIVISI%209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ndows05\my%20documents\My%20Documents\PC%203\My%20Documents\RUMAH\RUMAH%20mesin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03\02\BQ%20Price\NSC\ME&amp;P-R1\Daf-7%20Telepon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Sagaranten-Demix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UMAH%20mesin5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UMAH%20mesin6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dalarang%20bypas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ENAWARAN%20TAHUN%202007\MARET%202007\AEK%20SIALAPAYUNG\UP-Tambah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oh%20Penawaran\PENAWARAN%20JALAN%20MARELAN\96,63%25\PENAWARAN%20JALAN%20MARELAN%2096,63%25.xlsm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onny\Perencanaan\Tender%202004\sasakbeusi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ndows05\my%20documents\Konsultan2001\Steiger\Excel\ATAN\Sukirno\data\Sabri\Sabri\SD%20MI\Acun\Bukit%20Abas%20021\Budhi%20Guna%20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03\07\BQ\ME\Price\Daf%20No.6%20Tsuara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03\02\BQ%20Price\NSC\ME&amp;P-R1\Daf-8%20Sound%20Sistem-KR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Metode-0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FREE_ANTS\@rouf\WINDOWS\TEMP\Rar$DI00.296\Div~QS\Daan%20Mogot\Ruko%20Daan%20Mogot%20R2a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y%20Documents\PENAWARAN\PT.%20SUBUR%20SARI%20LASTDERICH\PAL%20XI%20-%20AG%20-%20GT\PT.%20SSL%20SKET%20QUARRY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user\My%20Documents\LAP%20HARGA%20SAT\ANL%20HARGA%20SATUAN\EXCEL-PAHS\PANDUAN%20BQ\EE%20FO%20Pamanukan\3-DIV3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win2000\div-proyek\PROYEK\TH-2003\0301\BQ\townhouse\BQ-R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ndows05\my%20documents\My%20Documents\SIUS\Penawaran%20Pemenang\SDN%20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YAMSUL\Perencanaan\EEJBT\P2JN%20SUMUT\DED%20Jembatan-2012\ee%20parepare%20kecil-lebar%2013.5\EEGirder7.6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faizal\SABRI\Mustika%20K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ndows05\my%20documents\My%20Documents\PC%203\My%20Documents\RUMAH\RUMAH%20mesin2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ll\My%20Documents\MISC\Hoai\B-CAOQ~1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YAMSUL\PERENC~1\RAPP\ROAD\EE-SpLago-Kerinci-2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oh%20Penawaran\PENAWARAN%20JALAN%20MARELAN\96,63%25\PT.%20DP%20-%20P.%20SIANTAR%20-%20TIGA%20RUNGGU\DIV10.XLS" TargetMode="External"/></Relationships>
</file>

<file path=xl/externalLinks/_rels/externalLink6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DED1\HPS%20DED-1%20Jalan.xlsx" TargetMode="External"/><Relationship Id="rId1" Type="http://schemas.openxmlformats.org/officeDocument/2006/relationships/externalLinkPath" Target="file:///E:\DED1\HPS%20DED-1%20Jala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HARING\LELANG\Bengkalis\Dari%20Elly\A.EE.PAKET.1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oh%20Penawaran\PENAWARAN%20JALAN%20MARELAN\96,63%25\penawaran%20Dolok%20Sanggul%20-%20Siborongborong\PT.%20MORGANDA\Dokumen%20Penawara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ll\My%20Documents\MISC\Congviec\Ta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-KAMAR"/>
      <sheetName val="Coll-KAMAR"/>
      <sheetName val="II.MAIN-LOB"/>
      <sheetName val="III.FASADE"/>
      <sheetName val="IV. POOL DECK"/>
      <sheetName val="V.BALLROOM"/>
      <sheetName val="VI.CANOPY"/>
      <sheetName val="VII.CAR &amp; LIFT"/>
      <sheetName val="IX.ATRIUM"/>
      <sheetName val="X.LANDSCAPE"/>
      <sheetName val="Cover"/>
      <sheetName val="Summary "/>
      <sheetName val="Cover-OP"/>
      <sheetName val="Summary-op"/>
      <sheetName val="Rb"/>
      <sheetName val="I_KAMAR"/>
      <sheetName val="REKAP"/>
      <sheetName val="D3.1"/>
      <sheetName val="GTS I PS"/>
      <sheetName val="escon"/>
      <sheetName val="PPC"/>
      <sheetName val="Analisa"/>
      <sheetName val="Bill.1.VAC-Supply-A"/>
      <sheetName val="chitimc"/>
      <sheetName val="THPDMoi  (2)"/>
      <sheetName val="dongia (2)"/>
      <sheetName val="gtrinh"/>
      <sheetName val="phuluc1"/>
      <sheetName val="TONG HOP VL-NC"/>
      <sheetName val="lam-moi"/>
      <sheetName val="chitiet"/>
      <sheetName val="TONGKE3p "/>
      <sheetName val="giathanh1"/>
      <sheetName val="TH VL, NC, DDHT Thanhphuoc"/>
      <sheetName val="#REF"/>
      <sheetName val="DONGIA"/>
      <sheetName val="thao-go"/>
      <sheetName val="DON GIA"/>
      <sheetName val="TONGKE-HT"/>
      <sheetName val="DG"/>
      <sheetName val="dtxl"/>
      <sheetName val="LKVL-CK-HT-GD1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Summary"/>
      <sheetName val="3.1"/>
      <sheetName val="3.2"/>
      <sheetName val="3.3"/>
      <sheetName val="3.4"/>
      <sheetName val="Sum"/>
      <sheetName val="B4-TC "/>
      <sheetName val="FinSum"/>
      <sheetName val="Instalasi"/>
      <sheetName val="Instalasi EAP"/>
      <sheetName val="Round Duct IMP"/>
      <sheetName val="Air Reg"/>
      <sheetName val="Cable power"/>
      <sheetName val="Pasang AC Split "/>
      <sheetName val="Panel Intimuara 22 Sept 10"/>
      <sheetName val="SUM 200"/>
      <sheetName val="Penjumlahan"/>
      <sheetName val="Plat"/>
      <sheetName val="daffin"/>
      <sheetName val="CBD"/>
      <sheetName val="II_MAIN-LOB"/>
      <sheetName val="III_FASADE"/>
      <sheetName val="IV__POOL_DECK"/>
      <sheetName val="V_BALLROOM"/>
      <sheetName val="VI_CANOPY"/>
      <sheetName val="VII_CAR_&amp;_LIFT"/>
      <sheetName val="IX_ATRIUM"/>
      <sheetName val="X_LANDSCAPE"/>
      <sheetName val="Summary_"/>
      <sheetName val="D3_1"/>
      <sheetName val="GTS_I_PS"/>
      <sheetName val="VAC-1"/>
      <sheetName val="SEX"/>
      <sheetName val="fas"/>
      <sheetName val="typ 10_25"/>
      <sheetName val="ph26"/>
      <sheetName val="ph27"/>
      <sheetName val="kor_un"/>
      <sheetName val="kor"/>
      <sheetName val="I. Prelim"/>
      <sheetName val="BAG_2"/>
      <sheetName val="daftar harsat"/>
      <sheetName val="G_SUMMARY"/>
      <sheetName val="SUB ME"/>
      <sheetName val="mechanical asrama"/>
      <sheetName val="electrical asrama"/>
      <sheetName val="ME. Kelas"/>
      <sheetName val="umum"/>
      <sheetName val="analisa alat"/>
      <sheetName val="alat"/>
      <sheetName val="bahan"/>
      <sheetName val="upah"/>
      <sheetName val="SUB LAIN2"/>
      <sheetName val="SUB KUSEN"/>
      <sheetName val="analisa pekerjaan"/>
      <sheetName val="ars asrama "/>
      <sheetName val="str asrama"/>
      <sheetName val="ars kelas"/>
      <sheetName val="str kelas"/>
      <sheetName val="REKAP MERAH"/>
      <sheetName val="Statprod gab"/>
      <sheetName val="daily (12)"/>
      <sheetName val="THPDMoi__(2)"/>
      <sheetName val="dongia_(2)"/>
      <sheetName val="TONG_HOP_VL-NC"/>
      <sheetName val="TONGKE3p_"/>
      <sheetName val="TH_VL,_NC,_DDHT_Thanhphuoc"/>
      <sheetName val="DON_GIA"/>
      <sheetName val="t-h_HA_THE"/>
      <sheetName val="CHITIET_VL-NC-TT_-1p"/>
      <sheetName val="TONG_HOP_VL-NC_TT"/>
      <sheetName val="TH_XL"/>
      <sheetName val="CHITIET_VL-NC"/>
      <sheetName val="CHITIET_VL-NC-TT-3p"/>
      <sheetName val="KPVC-BD_"/>
      <sheetName val="Bill_1_VAC-Supply-A"/>
      <sheetName val="3_1"/>
      <sheetName val="3_2"/>
      <sheetName val="3_3"/>
      <sheetName val="3_4"/>
      <sheetName val="B4-TC_"/>
      <sheetName val="Instalasi_EAP"/>
      <sheetName val="Round_Duct_IMP"/>
      <sheetName val="Air_Reg"/>
      <sheetName val="Cable_power"/>
      <sheetName val="Pasang_AC_Split_"/>
      <sheetName val="Panel_Intimuara_22_Sept_10"/>
      <sheetName val="SUM_200"/>
      <sheetName val="A"/>
      <sheetName val="Bag_9"/>
      <sheetName val="Evaluasi"/>
      <sheetName val="r.tank"/>
      <sheetName val="prelim"/>
      <sheetName val="BAG-2"/>
      <sheetName val="304_06"/>
      <sheetName val="main summary"/>
      <sheetName val="Pek.Luar"/>
      <sheetName val="HB "/>
      <sheetName val="5.1-5.4(1)-5.4(2)"/>
      <sheetName val="4"/>
      <sheetName val="iTEM hARSAT"/>
      <sheetName val="jobhist"/>
      <sheetName val="Hrg.Sat"/>
      <sheetName val="AHAS1"/>
      <sheetName val="Elektrikal"/>
      <sheetName val="DETAIL LT11-13"/>
      <sheetName val="REKAP TOTAL (1)"/>
      <sheetName val="PROTECTION "/>
      <sheetName val="RINC FIN T4  _3_"/>
      <sheetName val="RINC FIN T4  _2_"/>
      <sheetName val="Harga ME "/>
      <sheetName val="harga"/>
      <sheetName val="PL"/>
      <sheetName val="PK"/>
      <sheetName val="DAF-4"/>
      <sheetName val="Bill_1_VAC_Supply_A"/>
      <sheetName val="Pembongkaran"/>
      <sheetName val="HSP"/>
      <sheetName val="STR"/>
      <sheetName val="Fill this out first___"/>
      <sheetName val="DAF_2"/>
      <sheetName val="Coll_KAMAR"/>
      <sheetName val="bill 3.9"/>
      <sheetName val="Har-mat"/>
      <sheetName val="Fire Fighting"/>
      <sheetName val="Plumbing"/>
      <sheetName val="BQ"/>
      <sheetName val="HARGA MATERIAL"/>
      <sheetName val="Kolom UT"/>
      <sheetName val="NET?"/>
      <sheetName val="BQ?"/>
      <sheetName val="Anal"/>
      <sheetName val="RAB-NEGO"/>
      <sheetName val="Harsat"/>
      <sheetName val="TOTAL"/>
      <sheetName val="Cash Flow bulanan"/>
      <sheetName val="OHD"/>
      <sheetName val="cargo"/>
      <sheetName val="Bill rekap"/>
      <sheetName val="ALL"/>
      <sheetName val="Bill of Qty"/>
      <sheetName val="AHS"/>
      <sheetName val="PROGRESS"/>
      <sheetName val="harga bahan"/>
      <sheetName val="BQ ARS"/>
      <sheetName val="ahs_utama"/>
      <sheetName val="boq"/>
      <sheetName val="FISIK"/>
      <sheetName val="II_MAIN-LOB1"/>
      <sheetName val="III_FASADE1"/>
      <sheetName val="IV__POOL_DECK1"/>
      <sheetName val="V_BALLROOM1"/>
      <sheetName val="VI_CANOPY1"/>
      <sheetName val="VII_CAR_&amp;_LIFT1"/>
      <sheetName val="IX_ATRIUM1"/>
      <sheetName val="X_LANDSCAPE1"/>
      <sheetName val="Summary_1"/>
      <sheetName val="GTS_I_PS1"/>
      <sheetName val="D3_11"/>
      <sheetName val="typ_10_25"/>
      <sheetName val="I__Prelim"/>
      <sheetName val="概総括1"/>
      <sheetName val="Vibro_Roller"/>
      <sheetName val="schtng"/>
      <sheetName val="schbhn"/>
      <sheetName val="schalt"/>
      <sheetName val="UPAH BAHAN"/>
      <sheetName val="harga "/>
      <sheetName val="bahan-mos"/>
      <sheetName val="luar"/>
      <sheetName val="RINC hotel"/>
      <sheetName val="RINC FIN T4 "/>
      <sheetName val="PLB-Basement 2.8.2-R1"/>
      <sheetName val="Resume"/>
      <sheetName val="Kuantitas &amp; Harga"/>
      <sheetName val="Analisa &amp; Upah"/>
      <sheetName val="Analisa _ Upah"/>
      <sheetName val="Analisa Harga"/>
      <sheetName val="hst  LAMP_1 _2_"/>
      <sheetName val="Daf 1"/>
      <sheetName val="HARGA DASAR"/>
      <sheetName val="DIV.8"/>
      <sheetName val="DIV.9"/>
      <sheetName val="LBK"/>
      <sheetName val="EST-1CV"/>
      <sheetName val="3.a LBK"/>
      <sheetName val="Cover Daf-2"/>
      <sheetName val="Kode Bahan"/>
      <sheetName val="STR _A_"/>
      <sheetName val="struktur tdk dipakai"/>
      <sheetName val="Harga Satuan"/>
      <sheetName val="Analisa ARS"/>
      <sheetName val="ASPAL"/>
      <sheetName val="ubah"/>
      <sheetName val="STRUKTUR"/>
      <sheetName val="1+580"/>
      <sheetName val="RAB_DK"/>
      <sheetName val="NAMES"/>
      <sheetName val="HARGA ALAT"/>
      <sheetName val="BASIC"/>
      <sheetName val="SPK"/>
      <sheetName val="TOWN"/>
      <sheetName val="MK"/>
      <sheetName val="III_FA_x0000_u_x0012__x0003_"/>
      <sheetName val="_x0000_~X3_x0000__x0000__x0000__x0000__x0000__x0000__x0000__x0000__x0000_HV3_x0000_`²/~X3_x0000_~V3_x0000_._x0000_"/>
      <sheetName val="!_x0004__x0000__x0000_"/>
      <sheetName val="_x0000_"/>
      <sheetName val=""/>
      <sheetName val="_x0000_~X3_x0000__x0000__x0000__x0000__x0000__x0000__x0000__x0000__x0000_HV3_x0000_�`�/~X3_x0000_~V3_x0000_._x0000_"/>
      <sheetName val="III_FA?u_x0012__x0003_"/>
      <sheetName val="?~X3?????????HV3?`²/~X3?~V3?.?"/>
      <sheetName val="!_x0004_??"/>
      <sheetName val="?"/>
      <sheetName val="?~X3?????????HV3?�`�/~X3?~V3?.?"/>
      <sheetName val="TU"/>
      <sheetName val="Urai _Resap pengikat"/>
      <sheetName val="304-06"/>
      <sheetName val="Junior PTI"/>
      <sheetName val="SMP"/>
      <sheetName val="DAF-7"/>
      <sheetName val="3_x0000_`²/~X3_x0000_~V3_x0000_._x0000__x0000__x0000_._x0000__x0000__x0000__x0001__x0000__x0000__x0000_tÏ 0!"/>
      <sheetName val="NET_"/>
      <sheetName val="BQ_"/>
      <sheetName val="III_FA"/>
      <sheetName val="!_x0004_"/>
      <sheetName val="III_FA_u_x0012__x0003_"/>
      <sheetName val="_~X3_________HV3_`²_~X3_~V3_._"/>
      <sheetName val="!_x0004___"/>
      <sheetName val="_"/>
      <sheetName val="_~X3_________HV3_�`�_~X3_~V3_._"/>
      <sheetName val="3?`²/~X3?~V3?.???.???_x0001_???tÏ 0!"/>
      <sheetName val="_x0000__x0019_E_x0005_"/>
      <sheetName val="_x0000_R2&lt;_x0000__x0000__x0000__x0000__x0000__x0000__x0000__x0000__x0000__x001c_0&lt;_x0000_;be/R2&lt;_x0000_R0&lt;_x0000_._x0000_"/>
      <sheetName val="TE TS FA LAN MATV"/>
      <sheetName val="3"/>
      <sheetName val="3_`²_~X3_~V3_.___.____x0001____tÏ 0!"/>
      <sheetName val="__x0019_E_x0005_"/>
      <sheetName val="_R2&lt;__________x001c_0&lt;_;be_R2&lt;_R0&lt;_._"/>
      <sheetName val="LAMP-A"/>
      <sheetName val="LISTRIK"/>
      <sheetName val="RAB"/>
      <sheetName val="Hargamat"/>
      <sheetName val="THPDMoi__(2)1"/>
      <sheetName val="dongia_(2)1"/>
      <sheetName val="TONG_HOP_VL-NC1"/>
      <sheetName val="TONGKE3p_1"/>
      <sheetName val="TH_VL,_NC,_DDHT_Thanhphuoc1"/>
      <sheetName val="DON_GIA1"/>
      <sheetName val="t-h_HA_THE1"/>
      <sheetName val="CHITIET_VL-NC-TT_-1p1"/>
      <sheetName val="TONG_HOP_VL-NC_TT1"/>
      <sheetName val="TH_XL1"/>
      <sheetName val="CHITIET_VL-NC1"/>
      <sheetName val="CHITIET_VL-NC-TT-3p1"/>
      <sheetName val="KPVC-BD_1"/>
      <sheetName val="Bill_1_VAC-Supply-A1"/>
      <sheetName val="3_11"/>
      <sheetName val="3_21"/>
      <sheetName val="3_31"/>
      <sheetName val="3_41"/>
      <sheetName val="B4-TC_1"/>
      <sheetName val="Instalasi_EAP1"/>
      <sheetName val="Round_Duct_IMP1"/>
      <sheetName val="Air_Reg1"/>
      <sheetName val="Cable_power1"/>
      <sheetName val="Pasang_AC_Split_1"/>
      <sheetName val="Panel_Intimuara_22_Sept_101"/>
      <sheetName val="SUM_2001"/>
      <sheetName val="daftar_harsat"/>
      <sheetName val="daily_(12)"/>
      <sheetName val="SUB_ME"/>
      <sheetName val="mechanical_asrama"/>
      <sheetName val="electrical_asrama"/>
      <sheetName val="ME__Kelas"/>
      <sheetName val="analisa_alat"/>
      <sheetName val="SUB_LAIN2"/>
      <sheetName val="SUB_KUSEN"/>
      <sheetName val="analisa_pekerjaan"/>
      <sheetName val="ars_asrama_"/>
      <sheetName val="str_asrama"/>
      <sheetName val="ars_kelas"/>
      <sheetName val="str_kelas"/>
      <sheetName val="REKAP_MERAH"/>
      <sheetName val="HB_"/>
      <sheetName val="Statprod_gab"/>
      <sheetName val="5_1-5_4(1)-5_4(2)"/>
      <sheetName val="main_summary"/>
      <sheetName val="Pek_Luar"/>
      <sheetName val="r_tank"/>
      <sheetName val="iTEM_hARSAT"/>
      <sheetName val="Hrg_Sat"/>
      <sheetName val="DETAIL_LT11-13"/>
      <sheetName val="Harga_ME_"/>
      <sheetName val="Fill_this_out_first___"/>
      <sheetName val="RINC_FIN_T4___3_"/>
      <sheetName val="RINC_FIN_T4___2_"/>
      <sheetName val="bill_3_9"/>
      <sheetName val="Bill No.1"/>
      <sheetName val="BASEMENT"/>
      <sheetName val="Anls"/>
      <sheetName val="_x0000_~X3_x0000__x0000__x0000__x0000__x0000__x0000__x0000__x0000__x0000_HV3_x0000_?`?/~X3_x0000_~V3_x0000_._x0000_"/>
      <sheetName val="3_x0000_?`?/~X3_x0000_~V3_x0000_._x0000__x0000__x0000_._x0000__x0000__x0000__x0001__x0000__x0000__x0000_t??0!"/>
      <sheetName val="3??`?/~X3?~V3?.???.???_x0001_???t??0!"/>
      <sheetName val="?~X3?????????HV3??`?/~X3?~V3?.?"/>
      <sheetName val="?_x0019_E_x0005_"/>
      <sheetName val="?R2&lt;?????????_x001c_0&lt;?;be/R2&lt;?R0&lt;?.?"/>
      <sheetName val="Perm. Test"/>
      <sheetName val="Valve"/>
      <sheetName val="Unit ahu-fcu"/>
      <sheetName val="Pipa"/>
      <sheetName val="Grille"/>
      <sheetName val="Duct"/>
      <sheetName val="PU"/>
      <sheetName val="instalasi penerangan"/>
      <sheetName val="kabel tray&amp;ladder"/>
      <sheetName val="DAF-2"/>
      <sheetName val="3__`__~X3_~V3_.___.____x0001____t__0!"/>
      <sheetName val="_~X3_________HV3__`__~X3_~V3_._"/>
      <sheetName val="SAP"/>
      <sheetName val="???1"/>
      <sheetName val="_~X3_________HV3_?`?_~X3_~V3_._"/>
      <sheetName val="Material"/>
      <sheetName val="Roman"/>
      <sheetName val="Str Green lake"/>
      <sheetName val="baja"/>
      <sheetName val="Rincian "/>
      <sheetName val="KH-Q1,Q2,01"/>
      <sheetName val="INDEX"/>
      <sheetName val="revisiSTR-pondasi"/>
      <sheetName val="TH Vÿÿÿÿÿÿÿÿÿÿÿÿÿÿÿÿÿÿîîü3"/>
      <sheetName val="List_Berat"/>
      <sheetName val="Mat_Tower1"/>
      <sheetName val="Mat_Tower"/>
      <sheetName val="Internal_Summary"/>
      <sheetName val="BS_pricing"/>
      <sheetName val="NMS_Configuration"/>
      <sheetName val="63_Swap"/>
      <sheetName val="Antenna"/>
      <sheetName val="Parameter"/>
      <sheetName val="bobot"/>
      <sheetName val="Harga_Baut"/>
      <sheetName val="Pipe"/>
      <sheetName val="BOM"/>
      <sheetName val="Project_Summary"/>
      <sheetName val="DATA-BASE"/>
      <sheetName val="Factors"/>
      <sheetName val="Assumptions"/>
      <sheetName val="Rekapsub-total-ME"/>
      <sheetName val="lookup"/>
      <sheetName val="Factor"/>
      <sheetName val="margin"/>
      <sheetName val="X-file"/>
      <sheetName val="KURS"/>
      <sheetName val="Data"/>
      <sheetName val="GLP-DISCOUNT"/>
      <sheetName val="GLP_s_changed_from_previous"/>
      <sheetName val="CONV_TAB"/>
      <sheetName val="GLP_2001"/>
      <sheetName val="Cap_Mah"/>
      <sheetName val="MU&amp;MB"/>
      <sheetName val="Ladder"/>
      <sheetName val="Material_Mounting1"/>
      <sheetName val="Lampiran_MTO1"/>
      <sheetName val="Rekap-ME"/>
      <sheetName val="Calc__Overview"/>
      <sheetName val="Sheet2"/>
      <sheetName val="PriceList"/>
      <sheetName val="SALES_ITEMS"/>
      <sheetName val="General"/>
      <sheetName val="PSPC_LE_Pnext_Current"/>
      <sheetName val="Input_Log__Set-up"/>
      <sheetName val="Sch-5"/>
      <sheetName val="AM-MARGIN"/>
      <sheetName val="Material_List_T_55_M_"/>
      <sheetName val="GLP's_and_PSPC's"/>
      <sheetName val="US_indoor_vs_macro_outdoor"/>
      <sheetName val="koef"/>
      <sheetName val="BQ Elektrikal"/>
      <sheetName val="ES_PARK"/>
      <sheetName val="RAB AR&amp;STR"/>
      <sheetName val="D_6"/>
      <sheetName val="D_7"/>
      <sheetName val="Sheet1"/>
      <sheetName val="ARS "/>
      <sheetName val="p_luar"/>
      <sheetName val="fin SB"/>
      <sheetName val="FIN PARKIR"/>
      <sheetName val="Bill No 6 Koord &amp; Attendance"/>
      <sheetName val="AC_C"/>
      <sheetName val="Bill_2_ PL_6_ FF _ SUPPLY A"/>
      <sheetName val="PL_FF_SUPPLY A final"/>
      <sheetName val="List PO"/>
      <sheetName val="DAF-1"/>
      <sheetName val="PERALATAN UTAMA AC"/>
      <sheetName val="PERLATAN UTAMA PL"/>
      <sheetName val="PEMIPAAN PL"/>
      <sheetName val="PANEL TR"/>
      <sheetName val="STRUKTUR ATAS"/>
      <sheetName val="&lt;_x0000_;be/R2&lt;_x0000_R0&lt;_x0000_._x0000__x0000__x0000_._x0000__x0000__x0000__x0001__x0000__x0000__x0000_/Z0!"/>
      <sheetName val="PLB-Basement_2_8_2-R1"/>
      <sheetName val="Kuantitas_&amp;_Harga"/>
      <sheetName val="Estimate"/>
      <sheetName val="BAHAN STRUKTUR"/>
      <sheetName val="Panel"/>
      <sheetName val="_x0000_~X3_x0000__x0000__x0000__x0000__x0000__x0000__x0000__x0000__x0000_HV3_x0000_ˆ`²/~X3_x0000_~V3_x0000_._x0000_"/>
      <sheetName val="_~X3_________HV3_ˆ`²_~X3_~V3_._"/>
      <sheetName val="?~X3?????????HV3?ˆ`²/~X3?~V3?.?"/>
      <sheetName val="sipil"/>
      <sheetName val="BANGUNAN PENUNJANG"/>
      <sheetName val="SAT-BHN"/>
      <sheetName val="___1"/>
      <sheetName val="BOQ-E"/>
      <sheetName val="Pt"/>
      <sheetName val="QTO-11P"/>
      <sheetName val="HARGA_DASAR"/>
      <sheetName val="DIV_8"/>
      <sheetName val="DIV_9"/>
      <sheetName val="Concrete"/>
      <sheetName val="Bahan "/>
      <sheetName val="Pekerjaan "/>
      <sheetName val="Basic Price"/>
      <sheetName val="5-ALAT(1)"/>
      <sheetName val="4-Basic Price"/>
      <sheetName val="AG Pipe Qty Analysis"/>
      <sheetName val="Non JO"/>
      <sheetName val="PEKAN 23"/>
      <sheetName val="Renc &amp; real Non KSO"/>
      <sheetName val="Sheet9"/>
      <sheetName val="Rekap Addendum"/>
      <sheetName val="Normalisasi"/>
      <sheetName val="Daftar Upah"/>
      <sheetName val="Daftar Harga"/>
      <sheetName val="&lt;?;be/R2&lt;?R0&lt;?.???.???_x0001_???/Z0!"/>
      <sheetName val="당초"/>
      <sheetName val="수입"/>
      <sheetName val="!_x005f_x0004_"/>
      <sheetName val="III_FA_x005f_x0000_u_x005f_x0012__x005f_x0003_"/>
      <sheetName val="_x005f_x0000_~X3_x005f_x0000__x005f_x0000__x005f_x0000_"/>
      <sheetName val="!_x005f_x0004__x005f_x0000__x005f_x0000_"/>
      <sheetName val="_x005f_x0000_"/>
      <sheetName val="??"/>
      <sheetName val="PNT"/>
      <sheetName val="BM"/>
      <sheetName val="NP (2)"/>
      <sheetName val="NP"/>
      <sheetName val="Currency Rate"/>
      <sheetName val="Ch"/>
      <sheetName val="Bill.2. PL - SUPPLY A"/>
      <sheetName val="Analisa "/>
      <sheetName val="MPK"/>
      <sheetName val="Peralatan"/>
      <sheetName val="4-Basic Price Upah dan Bahan"/>
      <sheetName val="Kurva S"/>
      <sheetName val="lanscap_All"/>
      <sheetName val="scedule "/>
      <sheetName val="Rkp Progres"/>
      <sheetName val="III_FA?u_x005f_x0012__x005f_x0003_"/>
      <sheetName val="!_x005f_x0004_??"/>
      <sheetName val="3_x005f_x0000_`²/~X3_x005f_x0000_~V3_x0000"/>
      <sheetName val="III_FA_u_x005f_x0012__x005f_x0003_"/>
      <sheetName val="!_x005f_x0004___"/>
      <sheetName val="3?`²/~X3?~V3?.???.???_x005f_x0001_??"/>
      <sheetName val="_x005f_x0000__x005f_x0019_E_x005f_x0005_"/>
      <sheetName val="_x005f_x0000_R2&lt;_x005f_x0000__x005f_x0000__x005f_x0000_"/>
      <sheetName val="3_`²_~X3_~V3_.___.____x005f_x0001___"/>
      <sheetName val="__x005f_x0019_E_x005f_x0005_"/>
      <sheetName val="_R2&lt;__________x005f_x001c_0&lt;_;be_R2&lt;_"/>
      <sheetName val="Perhit.Alat"/>
      <sheetName val="UPH,BHN,ALT"/>
      <sheetName val="Analis harga"/>
      <sheetName val="H Satuan Dasar"/>
      <sheetName val="Skdl-NM"/>
      <sheetName val="REKAPAN Base B"/>
      <sheetName val="B.T"/>
      <sheetName val="BOQ-Indonesia"/>
      <sheetName val="Rupiah"/>
      <sheetName val="telp"/>
      <sheetName val="Elektronik"/>
      <sheetName val="Electrikal"/>
      <sheetName val="AC"/>
      <sheetName val="Item Kompensasi"/>
      <sheetName val="&lt;_;be_R2&lt;_R0&lt;_.___.____x0001_____Z0!"/>
      <sheetName val="steel data sheet"/>
      <sheetName val="Sat. Pek."/>
      <sheetName val="BQ Gdg 7&amp;8"/>
      <sheetName val="BQ Gdg 5&amp;6"/>
      <sheetName val="인원계획"/>
      <sheetName val="SAT_BHN"/>
      <sheetName val="Sat Bahan"/>
      <sheetName val="Sat Alat"/>
      <sheetName val="Sat Upah"/>
      <sheetName val="lamp 9"/>
      <sheetName val="!_x005f_x005f_x005f_x0004_"/>
      <sheetName val="III_FA_u_x005f_x005f_x005f_x0012__x005f_x005f_x00"/>
      <sheetName val="!_x005f_x005f_x005f_x0004___"/>
      <sheetName val="3_`²_~X3_~V3_.___.____x005f_x005f_x0"/>
      <sheetName val="3__`__~X3_~V3_.___.____x005f_x005f_x0"/>
      <sheetName val="__x005f_x005f_x005f_x0019_E_x005f_x005f_x005f_x0005_"/>
      <sheetName val="_R2&lt;__________x005f_x005f_x005f_x001c_0&lt;_;b"/>
      <sheetName val="3__`__~X3_~V3_.___.____x005f_x0001___"/>
      <sheetName val="Ahs.1"/>
      <sheetName val="Ahs.2"/>
      <sheetName val="Bill_2"/>
      <sheetName val="KURVA_S"/>
      <sheetName val="Bill-2"/>
      <sheetName val="SCH"/>
      <sheetName val="MOKDONG(1)"/>
      <sheetName val="TJ1Q47"/>
      <sheetName val="Data alat"/>
      <sheetName val="금액내역서"/>
      <sheetName val="UP MINOR"/>
      <sheetName val="ADDENDUM"/>
      <sheetName val="Harsat_marina"/>
      <sheetName val="Kolom"/>
      <sheetName val="Bill of Quantity"/>
      <sheetName val="PileCap"/>
      <sheetName val="TB"/>
      <sheetName val="예가표"/>
      <sheetName val="Cash2"/>
      <sheetName val="Z"/>
      <sheetName val="bahan+upah"/>
      <sheetName val="REKAP GROSS"/>
      <sheetName val="Grand summary"/>
      <sheetName val="CH-RANC"/>
      <sheetName val="PE-F-42 Rev 01 Manpower"/>
      <sheetName val="III_FA_x005f_x005f_x005f_x0000_u_x005f_x005f_x001"/>
      <sheetName val="_x005f_x005f_x005f_x0000_~X3_x005f_x005f_x005f_x0000__x"/>
      <sheetName val="!_x005f_x005f_x005f_x0004__x005f_x005f_x005f_x0000__x00"/>
      <sheetName val="_x005f_x005f_x005f_x0000_"/>
      <sheetName val="FINISHING"/>
      <sheetName val="Anl"/>
      <sheetName val="LT.2"/>
      <sheetName val="LT.3"/>
      <sheetName val="LT.4"/>
      <sheetName val="LT.5"/>
      <sheetName val="LT.11"/>
      <sheetName val="LT.ATAP"/>
      <sheetName val="SELASAR"/>
      <sheetName val="가격조사서"/>
      <sheetName val="?????"/>
      <sheetName val="În_x0003_"/>
      <sheetName val="_x0000_nf_x0013__x0000__x0000__x0000__x0000__x0000__x0000__x0000__x0000__x0000_8d_x0013__x0000_`Â/nf_x0013__x0000_nd_x0013__x0000_._x0000_"/>
      <sheetName val=" _x0004__x0000__x0000_"/>
      <sheetName val="Analisa Gabungan"/>
      <sheetName val="_x0000_~X3_x0000__x0000__x0000_"/>
      <sheetName val="alat-1"/>
      <sheetName val="_x0009__x0004__x0000__x0000_"/>
      <sheetName val="LEMBAR1"/>
      <sheetName val="LEMBAR2"/>
      <sheetName val="LEMBAR3"/>
      <sheetName val="LEMBAR4"/>
      <sheetName val="LEMBAR5"/>
      <sheetName val="D7(1)"/>
      <sheetName val="Analysis"/>
      <sheetName val="3_x0000_`²_~X3_x0000_~V3_x0000"/>
      <sheetName val="3_`²_~X3_~V3_.___.____x0001___"/>
      <sheetName val="_x0000_R2&lt;_x0000__x0000__x0000_"/>
      <sheetName val="_R2&lt;__________x001c_0&lt;_;be_R2&lt;_"/>
      <sheetName val="3_x0000__`__~X3_x0000_~V3_x0000"/>
      <sheetName val="3__`__~X3_~V3_.___.____x0001___"/>
      <sheetName val="3_x005f_x0000_`²_~X3_x005f_x0000_~V3_x0000"/>
      <sheetName val="3_x005f_x0000__`__~X3_x005f_x0000_~V3_x0000"/>
      <sheetName val="GKP"/>
      <sheetName val="keb-BHN"/>
      <sheetName val="ANPRO"/>
      <sheetName val="SAPON"/>
      <sheetName val="L_O&amp;O"/>
      <sheetName val="lkalibrasi BENENAIN"/>
      <sheetName val="Rencana Anggaran Biaya"/>
      <sheetName val="REKAP_Akap"/>
      <sheetName val="schedule"/>
      <sheetName val="Penawaran"/>
      <sheetName val="DIRECT COST"/>
      <sheetName val="INDIRECT DETAIL"/>
      <sheetName val="4-MVAC"/>
      <sheetName val="Bill of Qty MEP"/>
      <sheetName val="HA/´|`_x0000__x0000_Ó_x0000_0.Ó_x0000_"/>
      <sheetName val="D2"/>
      <sheetName val="RAB Pintu Gerbang&amp;Ticket"/>
      <sheetName val="RAW MATERIALS "/>
      <sheetName val="COST-PERSON-J.O."/>
      <sheetName val="RENTAL1"/>
      <sheetName val="Rekapitulasi"/>
      <sheetName val="%"/>
      <sheetName val="Volume"/>
      <sheetName val="S_Suramadu"/>
      <sheetName val="Equity"/>
      <sheetName val="mEkanikal"/>
      <sheetName val="Isolasi Luar Dalam"/>
      <sheetName val="Isolasi Luar"/>
      <sheetName val="Compare"/>
      <sheetName val="laporan"/>
      <sheetName val="Mob"/>
      <sheetName val="JAD-PEL"/>
      <sheetName val="Galian 1"/>
      <sheetName val="prodalt"/>
      <sheetName val="Up &amp; bhn"/>
      <sheetName val="&lt;"/>
      <sheetName val="Upah_Bahan"/>
      <sheetName val="Analisa Upah &amp; Bahan Plum"/>
      <sheetName val="Analisa St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/>
      <sheetData sheetId="456" refreshError="1"/>
      <sheetData sheetId="457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kap Biaya"/>
      <sheetName val="Kuantitas &amp; Harga"/>
      <sheetName val="%"/>
      <sheetName val="Ranking %"/>
    </sheetNames>
    <sheetDataSet>
      <sheetData sheetId="0" refreshError="1"/>
      <sheetData sheetId="1">
        <row r="21">
          <cell r="H21">
            <v>38395000</v>
          </cell>
        </row>
        <row r="43">
          <cell r="H43">
            <v>472991928.51769316</v>
          </cell>
        </row>
        <row r="65">
          <cell r="H65">
            <v>3715388061.3487711</v>
          </cell>
        </row>
        <row r="99">
          <cell r="H99">
            <v>8464780250.0375395</v>
          </cell>
        </row>
        <row r="116">
          <cell r="H116">
            <v>13104335454.945433</v>
          </cell>
        </row>
        <row r="177">
          <cell r="H177">
            <v>8567305011.1939135</v>
          </cell>
        </row>
        <row r="343">
          <cell r="H343">
            <v>236047796.50480282</v>
          </cell>
        </row>
        <row r="370">
          <cell r="H370">
            <v>0</v>
          </cell>
        </row>
        <row r="500">
          <cell r="H500">
            <v>188381250</v>
          </cell>
        </row>
      </sheetData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kap Biaya"/>
      <sheetName val="Kuantitas &amp; Harga"/>
      <sheetName val="Pekerjaan Utama"/>
      <sheetName val="%"/>
      <sheetName val="Terbila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-FIN"/>
      <sheetName val="Spek Kusen"/>
      <sheetName val="Sheet1"/>
      <sheetName val="Kusen"/>
      <sheetName val="AN-Prelim"/>
      <sheetName val="AN-M&amp;E"/>
      <sheetName val="Analisa"/>
      <sheetName val="BD"/>
      <sheetName val="Gross Area"/>
      <sheetName val="Vol-M&amp;E"/>
      <sheetName val="T-Sch"/>
      <sheetName val="Remark"/>
      <sheetName val="TOTAL"/>
      <sheetName val="PRELIM"/>
      <sheetName val="RUK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ic Price"/>
      <sheetName val="Mobilisasi"/>
      <sheetName val="Sheet10"/>
      <sheetName val="Sheet9"/>
      <sheetName val="Sheet8"/>
      <sheetName val="Sheet7"/>
      <sheetName val="Sheet6"/>
      <sheetName val="Sheet5"/>
      <sheetName val="Sheet4"/>
      <sheetName val="Sheet3"/>
      <sheetName val="Sheet2"/>
      <sheetName val="Sheet1"/>
      <sheetName val="Analisa"/>
      <sheetName val="RAB"/>
      <sheetName val="QUANTITY"/>
      <sheetName val="Rekap"/>
    </sheetNames>
    <sheetDataSet>
      <sheetData sheetId="0">
        <row r="8">
          <cell r="F8">
            <v>4000</v>
          </cell>
        </row>
        <row r="12">
          <cell r="F12">
            <v>5000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Analisa K3"/>
      <sheetName val="4-Basic Price"/>
      <sheetName val="4-Analisa Quarry"/>
      <sheetName val="4-formulir harga bahan"/>
      <sheetName val="5-ALAT(1)"/>
      <sheetName val="5-ALAT (2)"/>
      <sheetName val="Agg Halus &amp; Kasar"/>
      <sheetName val="Agg A"/>
      <sheetName val="Agg B"/>
      <sheetName val="Agg C"/>
      <sheetName val="BOQ"/>
      <sheetName val="D1"/>
      <sheetName val="D2"/>
      <sheetName val="D3"/>
      <sheetName val="D4"/>
      <sheetName val="D5"/>
      <sheetName val="D6"/>
      <sheetName val="D6 ASBT"/>
      <sheetName val="D7(1)"/>
      <sheetName val="D7(2)"/>
      <sheetName val="D7(3)"/>
      <sheetName val="D8(1)"/>
      <sheetName val="D8(2)"/>
      <sheetName val="D9"/>
      <sheetName val="D10 LS-Rutin"/>
      <sheetName val="D10 Kuantitas"/>
      <sheetName val="D10 Analisa HS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F8">
            <v>4657.3142857142857</v>
          </cell>
        </row>
        <row r="98">
          <cell r="F98">
            <v>81700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CLAIMER"/>
      <sheetName val="MAJOR"/>
      <sheetName val="%"/>
      <sheetName val="Peta Quarry"/>
      <sheetName val="Mobilisasi"/>
      <sheetName val="Perhitungan Mobilisasi Alat"/>
      <sheetName val="Lalu Lintas"/>
      <sheetName val="Jembatan Sementara"/>
      <sheetName val="Informasi"/>
      <sheetName val="terbilang"/>
      <sheetName val="Rekap.pondasi Langsung"/>
      <sheetName val="boq kosong"/>
      <sheetName val="kuantitas ringkas"/>
      <sheetName val="BOQpondasi Langsung"/>
      <sheetName val="Rekap (2)"/>
      <sheetName val="Material"/>
      <sheetName val="Analisa K3"/>
      <sheetName val="4-Basic Price"/>
      <sheetName val="4-Analisa Quarry"/>
      <sheetName val="4-formulir harga bahan"/>
      <sheetName val="5-ALAT(1)"/>
      <sheetName val="5-ALAT (2)"/>
      <sheetName val="Agg Halus &amp; Kasar"/>
      <sheetName val="Agg A"/>
      <sheetName val="Agg B"/>
      <sheetName val="Agg C"/>
      <sheetName val="D2"/>
      <sheetName val="a339"/>
      <sheetName val="D4"/>
      <sheetName val="D5"/>
      <sheetName val="D6"/>
      <sheetName val="D6 ASBT"/>
      <sheetName val="D7(1)"/>
      <sheetName val="D7(2)"/>
      <sheetName val="D7(3)"/>
      <sheetName val="D8(1)"/>
      <sheetName val="D8(2)"/>
      <sheetName val="D9"/>
      <sheetName val="D10 LS-Rutin"/>
      <sheetName val="D10 Kuantitas"/>
      <sheetName val="D10 Analisa HSP"/>
      <sheetName val="Daf Is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9">
          <cell r="H29">
            <v>6686033168</v>
          </cell>
        </row>
      </sheetData>
      <sheetData sheetId="11" refreshError="1"/>
      <sheetData sheetId="12" refreshError="1"/>
      <sheetData sheetId="13" refreshError="1">
        <row r="25">
          <cell r="G25">
            <v>247387903.39827257</v>
          </cell>
        </row>
        <row r="50">
          <cell r="G50">
            <v>7308995.2319999989</v>
          </cell>
        </row>
        <row r="74">
          <cell r="G74">
            <v>130109219.37589024</v>
          </cell>
        </row>
        <row r="98">
          <cell r="G98">
            <v>43971678.603</v>
          </cell>
        </row>
        <row r="114">
          <cell r="G114">
            <v>400546427.41188765</v>
          </cell>
        </row>
        <row r="162">
          <cell r="G162">
            <v>653549036.43143046</v>
          </cell>
        </row>
        <row r="321">
          <cell r="G321">
            <v>4339371687.9946995</v>
          </cell>
        </row>
        <row r="378">
          <cell r="G378">
            <v>255967022.65239492</v>
          </cell>
        </row>
        <row r="406">
          <cell r="G406">
            <v>0</v>
          </cell>
        </row>
        <row r="417">
          <cell r="G417">
            <v>0</v>
          </cell>
        </row>
      </sheetData>
      <sheetData sheetId="14" refreshError="1"/>
      <sheetData sheetId="15" refreshError="1"/>
      <sheetData sheetId="16" refreshError="1"/>
      <sheetData sheetId="17" refreshError="1">
        <row r="8">
          <cell r="D8" t="str">
            <v>(L01)</v>
          </cell>
          <cell r="E8" t="str">
            <v>Jam</v>
          </cell>
          <cell r="F8">
            <v>11008</v>
          </cell>
        </row>
        <row r="9">
          <cell r="D9" t="str">
            <v>(L02)</v>
          </cell>
          <cell r="E9" t="str">
            <v>Jam</v>
          </cell>
          <cell r="F9">
            <v>16508</v>
          </cell>
        </row>
        <row r="10">
          <cell r="D10" t="str">
            <v>(L03)</v>
          </cell>
          <cell r="E10" t="str">
            <v>Jam</v>
          </cell>
          <cell r="F10">
            <v>19691</v>
          </cell>
        </row>
        <row r="11">
          <cell r="D11" t="str">
            <v>(L04)</v>
          </cell>
          <cell r="E11" t="str">
            <v>Jam</v>
          </cell>
          <cell r="F11">
            <v>24366</v>
          </cell>
        </row>
        <row r="12">
          <cell r="D12" t="str">
            <v>(L05)</v>
          </cell>
          <cell r="E12" t="str">
            <v>Jam</v>
          </cell>
          <cell r="F12">
            <v>13366</v>
          </cell>
        </row>
        <row r="13">
          <cell r="D13" t="str">
            <v>(L06)</v>
          </cell>
          <cell r="E13" t="str">
            <v>Jam</v>
          </cell>
          <cell r="F13">
            <v>19691</v>
          </cell>
        </row>
        <row r="14">
          <cell r="D14" t="str">
            <v>(L07)</v>
          </cell>
          <cell r="E14" t="str">
            <v>Jam</v>
          </cell>
          <cell r="F14">
            <v>13444</v>
          </cell>
        </row>
        <row r="15">
          <cell r="D15" t="str">
            <v>(L08)</v>
          </cell>
          <cell r="E15" t="str">
            <v>Jam</v>
          </cell>
          <cell r="F15">
            <v>24444</v>
          </cell>
        </row>
        <row r="16">
          <cell r="D16" t="str">
            <v>(L09)</v>
          </cell>
          <cell r="E16" t="str">
            <v>Jam</v>
          </cell>
          <cell r="F16">
            <v>13444</v>
          </cell>
        </row>
        <row r="17">
          <cell r="D17" t="str">
            <v>(L10)</v>
          </cell>
          <cell r="E17" t="str">
            <v>Jam</v>
          </cell>
          <cell r="F17">
            <v>21223</v>
          </cell>
        </row>
        <row r="48">
          <cell r="F48">
            <v>170619.96766123589</v>
          </cell>
        </row>
        <row r="53">
          <cell r="F53">
            <v>401500</v>
          </cell>
        </row>
        <row r="54">
          <cell r="F54">
            <v>410850</v>
          </cell>
        </row>
        <row r="57">
          <cell r="F57">
            <v>386800</v>
          </cell>
        </row>
        <row r="60">
          <cell r="F60">
            <v>11000</v>
          </cell>
        </row>
        <row r="61">
          <cell r="F61">
            <v>9500</v>
          </cell>
        </row>
        <row r="62">
          <cell r="F62">
            <v>90750</v>
          </cell>
        </row>
        <row r="64">
          <cell r="F64">
            <v>14000</v>
          </cell>
        </row>
        <row r="67">
          <cell r="F67">
            <v>291500</v>
          </cell>
        </row>
        <row r="70">
          <cell r="F70">
            <v>19800</v>
          </cell>
        </row>
        <row r="71">
          <cell r="F71">
            <v>3800000</v>
          </cell>
        </row>
        <row r="74">
          <cell r="F74">
            <v>12500</v>
          </cell>
        </row>
        <row r="79">
          <cell r="F79">
            <v>385000</v>
          </cell>
        </row>
        <row r="80">
          <cell r="F80">
            <v>381150</v>
          </cell>
        </row>
        <row r="82">
          <cell r="F82">
            <v>320000</v>
          </cell>
        </row>
        <row r="90">
          <cell r="F90">
            <v>371250</v>
          </cell>
        </row>
        <row r="91">
          <cell r="F91">
            <v>1943270.265214477</v>
          </cell>
        </row>
        <row r="92">
          <cell r="F92">
            <v>14000</v>
          </cell>
        </row>
        <row r="97">
          <cell r="F97">
            <v>30000</v>
          </cell>
        </row>
        <row r="99">
          <cell r="F99">
            <v>100100</v>
          </cell>
        </row>
        <row r="102">
          <cell r="F102">
            <v>1154384.7653872981</v>
          </cell>
        </row>
        <row r="103">
          <cell r="F103">
            <v>18500</v>
          </cell>
        </row>
        <row r="106">
          <cell r="F106">
            <v>2871000</v>
          </cell>
        </row>
        <row r="110">
          <cell r="F110">
            <v>24200</v>
          </cell>
        </row>
        <row r="111">
          <cell r="F111">
            <v>16500</v>
          </cell>
        </row>
      </sheetData>
      <sheetData sheetId="18" refreshError="1"/>
      <sheetData sheetId="19" refreshError="1"/>
      <sheetData sheetId="20" refreshError="1">
        <row r="9">
          <cell r="AW9">
            <v>963849.11156251491</v>
          </cell>
        </row>
        <row r="12">
          <cell r="AW12">
            <v>299068.29797218717</v>
          </cell>
        </row>
        <row r="13">
          <cell r="AW13">
            <v>148213.26999999999</v>
          </cell>
        </row>
        <row r="14">
          <cell r="AW14">
            <v>651167.58944570925</v>
          </cell>
        </row>
        <row r="15">
          <cell r="AW15">
            <v>466115.82444186008</v>
          </cell>
        </row>
        <row r="16">
          <cell r="AW16">
            <v>661779.10962146404</v>
          </cell>
        </row>
        <row r="17">
          <cell r="AW17">
            <v>677920.29953645309</v>
          </cell>
        </row>
        <row r="18">
          <cell r="AW18">
            <v>692751.45537030511</v>
          </cell>
        </row>
        <row r="19">
          <cell r="AW19">
            <v>738153.20645034476</v>
          </cell>
        </row>
        <row r="20">
          <cell r="AW20">
            <v>691848.73193313787</v>
          </cell>
        </row>
        <row r="22">
          <cell r="AW22">
            <v>619921.34165697522</v>
          </cell>
        </row>
        <row r="23">
          <cell r="AW23">
            <v>433142.92303975357</v>
          </cell>
        </row>
        <row r="24">
          <cell r="AW24">
            <v>433142.92303975357</v>
          </cell>
        </row>
        <row r="26">
          <cell r="AW26">
            <v>478330.42303975357</v>
          </cell>
        </row>
        <row r="29">
          <cell r="AW29">
            <v>64209.663708459215</v>
          </cell>
        </row>
        <row r="30">
          <cell r="AW30">
            <v>372875.8299536453</v>
          </cell>
        </row>
        <row r="32">
          <cell r="AW32">
            <v>59675.245717517777</v>
          </cell>
        </row>
        <row r="34">
          <cell r="AW34">
            <v>1320070.1010019393</v>
          </cell>
        </row>
        <row r="36">
          <cell r="AW36">
            <v>907198.75994266814</v>
          </cell>
        </row>
        <row r="37">
          <cell r="AW37">
            <v>536696.00806293089</v>
          </cell>
        </row>
        <row r="38">
          <cell r="AW38">
            <v>593281.82298872026</v>
          </cell>
        </row>
        <row r="39">
          <cell r="AW39">
            <v>165010.76599072907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raian Teknis"/>
      <sheetName val="Analisa Harga Satuan"/>
      <sheetName val="Analisa Ls Pemeliharaan Rutin "/>
      <sheetName val="Analisa Teknis Satuan Pekerjaan"/>
      <sheetName val="Analisa Harga Lump Sum"/>
    </sheetNames>
    <sheetDataSet>
      <sheetData sheetId="0"/>
      <sheetData sheetId="1">
        <row r="45">
          <cell r="J45">
            <v>38735</v>
          </cell>
        </row>
      </sheetData>
      <sheetData sheetId="2"/>
      <sheetData sheetId="3"/>
      <sheetData sheetId="4">
        <row r="1">
          <cell r="A1" t="str">
            <v>ANALISA HARGA LUMPSUM MOBILISASI</v>
          </cell>
        </row>
        <row r="4">
          <cell r="A4" t="str">
            <v>ITEM PEMBAYARAN NO.</v>
          </cell>
          <cell r="D4" t="str">
            <v>: 1.2</v>
          </cell>
        </row>
        <row r="5">
          <cell r="A5" t="str">
            <v>JENIS PEKERJAAN</v>
          </cell>
          <cell r="D5" t="str">
            <v>: MOBILISASI</v>
          </cell>
        </row>
        <row r="7">
          <cell r="A7" t="str">
            <v>% TERHADAP BIAYA PROYEK</v>
          </cell>
          <cell r="D7">
            <v>1.4253099267811091</v>
          </cell>
          <cell r="E7" t="str">
            <v>%</v>
          </cell>
        </row>
        <row r="8">
          <cell r="J8" t="str">
            <v>Lembar 1.2-1</v>
          </cell>
        </row>
        <row r="10">
          <cell r="A10" t="str">
            <v>No.</v>
          </cell>
          <cell r="C10" t="str">
            <v>Uraian</v>
          </cell>
          <cell r="G10" t="str">
            <v>Satuan</v>
          </cell>
          <cell r="H10" t="str">
            <v>Vol.</v>
          </cell>
          <cell r="I10" t="str">
            <v>Harga Satuan</v>
          </cell>
          <cell r="J10" t="str">
            <v>Jumlah Harga</v>
          </cell>
        </row>
        <row r="11">
          <cell r="I11" t="str">
            <v>(Rp.)</v>
          </cell>
          <cell r="J11" t="str">
            <v>(Rp.)</v>
          </cell>
        </row>
        <row r="13">
          <cell r="A13" t="str">
            <v>A.</v>
          </cell>
          <cell r="C13" t="str">
            <v>Sewa Tanah</v>
          </cell>
          <cell r="G13" t="str">
            <v>M2</v>
          </cell>
          <cell r="H13">
            <v>20000</v>
          </cell>
          <cell r="I13">
            <v>500</v>
          </cell>
          <cell r="J13">
            <v>10000000</v>
          </cell>
        </row>
        <row r="16">
          <cell r="A16" t="str">
            <v>B.</v>
          </cell>
          <cell r="C16" t="str">
            <v>PERALATAN</v>
          </cell>
        </row>
        <row r="17">
          <cell r="C17" t="str">
            <v>Periksa Lembar 1.2 - 2</v>
          </cell>
          <cell r="J17">
            <v>40950000</v>
          </cell>
        </row>
        <row r="19">
          <cell r="A19" t="str">
            <v>C.</v>
          </cell>
          <cell r="C19" t="str">
            <v>FASILITAS KONTRAKTOR</v>
          </cell>
        </row>
        <row r="20">
          <cell r="A20">
            <v>1</v>
          </cell>
          <cell r="C20" t="str">
            <v>Base Camp</v>
          </cell>
          <cell r="G20" t="str">
            <v>M2</v>
          </cell>
          <cell r="H20">
            <v>150</v>
          </cell>
          <cell r="I20">
            <v>50000</v>
          </cell>
          <cell r="J20">
            <v>7500000</v>
          </cell>
        </row>
        <row r="21">
          <cell r="A21">
            <v>2</v>
          </cell>
          <cell r="C21" t="str">
            <v>Kantor</v>
          </cell>
          <cell r="G21" t="str">
            <v>M2</v>
          </cell>
          <cell r="H21">
            <v>60</v>
          </cell>
          <cell r="I21">
            <v>100000</v>
          </cell>
          <cell r="J21">
            <v>6000000</v>
          </cell>
        </row>
        <row r="22">
          <cell r="A22">
            <v>3</v>
          </cell>
          <cell r="C22" t="str">
            <v>Barak</v>
          </cell>
          <cell r="G22" t="str">
            <v>M2</v>
          </cell>
          <cell r="H22">
            <v>60</v>
          </cell>
          <cell r="I22">
            <v>50000</v>
          </cell>
          <cell r="J22">
            <v>3000000</v>
          </cell>
        </row>
        <row r="23">
          <cell r="A23">
            <v>4</v>
          </cell>
          <cell r="C23" t="str">
            <v xml:space="preserve">Bengkel </v>
          </cell>
          <cell r="G23" t="str">
            <v>M2</v>
          </cell>
          <cell r="H23">
            <v>100</v>
          </cell>
          <cell r="I23">
            <v>50000</v>
          </cell>
          <cell r="J23">
            <v>5000000</v>
          </cell>
        </row>
        <row r="24">
          <cell r="A24">
            <v>5</v>
          </cell>
          <cell r="C24" t="str">
            <v>Gudang, dan lain-lain</v>
          </cell>
          <cell r="G24" t="str">
            <v>M2</v>
          </cell>
          <cell r="H24">
            <v>100</v>
          </cell>
          <cell r="I24">
            <v>50000</v>
          </cell>
          <cell r="J24">
            <v>5000000</v>
          </cell>
        </row>
        <row r="27">
          <cell r="A27" t="str">
            <v>D.</v>
          </cell>
          <cell r="C27" t="str">
            <v xml:space="preserve">FASILITAS LABORATORIUM </v>
          </cell>
        </row>
        <row r="28">
          <cell r="A28">
            <v>1</v>
          </cell>
          <cell r="C28" t="str">
            <v>Ruang Laboratorium  ( Sesuai Gambar )</v>
          </cell>
          <cell r="G28" t="str">
            <v>M2</v>
          </cell>
          <cell r="H28">
            <v>108</v>
          </cell>
          <cell r="I28">
            <v>50000</v>
          </cell>
          <cell r="J28">
            <v>5400000</v>
          </cell>
        </row>
        <row r="30">
          <cell r="A30">
            <v>2</v>
          </cell>
          <cell r="C30" t="str">
            <v>Soil &amp; Aggregate Testing</v>
          </cell>
          <cell r="G30" t="str">
            <v>set</v>
          </cell>
        </row>
        <row r="31">
          <cell r="C31" t="str">
            <v>Compaction Test</v>
          </cell>
          <cell r="G31" t="str">
            <v>set</v>
          </cell>
        </row>
        <row r="32">
          <cell r="C32" t="str">
            <v>CBR Test</v>
          </cell>
          <cell r="G32" t="str">
            <v>set</v>
          </cell>
        </row>
        <row r="33">
          <cell r="C33" t="str">
            <v>Specific Gravity</v>
          </cell>
          <cell r="G33" t="str">
            <v>set</v>
          </cell>
        </row>
        <row r="34">
          <cell r="C34" t="str">
            <v>Atterberg Limits</v>
          </cell>
          <cell r="G34" t="str">
            <v>set</v>
          </cell>
        </row>
        <row r="35">
          <cell r="C35" t="str">
            <v>Grain Size Analysis</v>
          </cell>
          <cell r="G35" t="str">
            <v>set</v>
          </cell>
        </row>
        <row r="36">
          <cell r="C36" t="str">
            <v>Field DensityTest by Sand Cone Methode</v>
          </cell>
          <cell r="G36" t="str">
            <v>set</v>
          </cell>
        </row>
        <row r="37">
          <cell r="C37" t="str">
            <v>Moisture Content</v>
          </cell>
          <cell r="G37" t="str">
            <v>set</v>
          </cell>
        </row>
        <row r="38">
          <cell r="C38" t="str">
            <v>Abrasion of Aggregate by Los Angeles Machine</v>
          </cell>
          <cell r="G38" t="str">
            <v>bln</v>
          </cell>
        </row>
        <row r="40">
          <cell r="A40">
            <v>3</v>
          </cell>
          <cell r="C40" t="str">
            <v>Bituminous Testing</v>
          </cell>
        </row>
        <row r="41">
          <cell r="C41" t="str">
            <v>Marshall Asphalt Test</v>
          </cell>
          <cell r="G41" t="str">
            <v>set</v>
          </cell>
        </row>
        <row r="42">
          <cell r="C42" t="str">
            <v>Extraction Test, Centrifuge / Refflux Method</v>
          </cell>
          <cell r="G42" t="str">
            <v>set</v>
          </cell>
        </row>
        <row r="43">
          <cell r="C43" t="str">
            <v>Specific Gravity for Coarse Aggregate</v>
          </cell>
          <cell r="G43" t="str">
            <v>set</v>
          </cell>
        </row>
        <row r="44">
          <cell r="C44" t="str">
            <v>Specific Gravity for Fine Aggregate</v>
          </cell>
          <cell r="G44" t="str">
            <v>set</v>
          </cell>
        </row>
        <row r="45">
          <cell r="C45" t="str">
            <v>Mix Air Void Content ( Accurate Method )</v>
          </cell>
          <cell r="G45" t="str">
            <v>set</v>
          </cell>
        </row>
        <row r="46">
          <cell r="C46" t="str">
            <v>Core Drill</v>
          </cell>
          <cell r="G46" t="str">
            <v>set</v>
          </cell>
        </row>
        <row r="47">
          <cell r="C47" t="str">
            <v>Metal Thermometer</v>
          </cell>
          <cell r="G47" t="str">
            <v>set</v>
          </cell>
        </row>
        <row r="48">
          <cell r="C48" t="str">
            <v>Accessories and Tolls</v>
          </cell>
          <cell r="G48" t="str">
            <v>set</v>
          </cell>
        </row>
        <row r="49">
          <cell r="C49" t="str">
            <v>Penetration Test</v>
          </cell>
          <cell r="G49" t="str">
            <v>bln</v>
          </cell>
        </row>
        <row r="51">
          <cell r="A51">
            <v>4</v>
          </cell>
          <cell r="C51" t="str">
            <v>Concrete Testing</v>
          </cell>
          <cell r="G51" t="str">
            <v>set</v>
          </cell>
        </row>
        <row r="52">
          <cell r="C52" t="str">
            <v>Slump Cone</v>
          </cell>
          <cell r="G52" t="str">
            <v>Set</v>
          </cell>
        </row>
        <row r="53">
          <cell r="C53" t="str">
            <v>Cylinder/ Cube Mould for Compressive Strength</v>
          </cell>
          <cell r="G53" t="str">
            <v>Set</v>
          </cell>
        </row>
        <row r="54">
          <cell r="C54" t="str">
            <v>Beam Mould for FlexuralStrength ( RIGID )</v>
          </cell>
          <cell r="G54" t="str">
            <v>Set</v>
          </cell>
        </row>
        <row r="55">
          <cell r="C55" t="str">
            <v>Crushing Machine</v>
          </cell>
          <cell r="G55" t="str">
            <v>Set</v>
          </cell>
        </row>
        <row r="57">
          <cell r="A57">
            <v>5</v>
          </cell>
          <cell r="C57" t="str">
            <v xml:space="preserve">Pendukung </v>
          </cell>
          <cell r="G57" t="str">
            <v>Ls</v>
          </cell>
        </row>
        <row r="59">
          <cell r="A59">
            <v>6</v>
          </cell>
          <cell r="C59" t="str">
            <v>Operasional</v>
          </cell>
          <cell r="G59" t="str">
            <v>Ls</v>
          </cell>
        </row>
        <row r="62">
          <cell r="A62" t="str">
            <v>E.</v>
          </cell>
          <cell r="C62" t="str">
            <v>MOBILISASI LAINNYA</v>
          </cell>
        </row>
        <row r="63">
          <cell r="A63" t="str">
            <v>E.I</v>
          </cell>
          <cell r="C63" t="str">
            <v>PEKERJAAN  DARURAT</v>
          </cell>
        </row>
        <row r="64">
          <cell r="A64">
            <v>1</v>
          </cell>
          <cell r="C64" t="str">
            <v>Perkuatan Jembatan Lama</v>
          </cell>
          <cell r="G64" t="str">
            <v>Ls</v>
          </cell>
        </row>
        <row r="65">
          <cell r="A65">
            <v>2</v>
          </cell>
          <cell r="C65" t="str">
            <v>Pemeliharaan Jalan Kerja / Samping</v>
          </cell>
          <cell r="G65" t="str">
            <v>Ls</v>
          </cell>
        </row>
        <row r="67">
          <cell r="A67" t="str">
            <v>E.II.</v>
          </cell>
          <cell r="C67" t="str">
            <v>LAIN - LAIN</v>
          </cell>
        </row>
        <row r="68">
          <cell r="A68">
            <v>1</v>
          </cell>
          <cell r="C68" t="str">
            <v>Komunikasi Lapangan Lengkap</v>
          </cell>
          <cell r="G68" t="str">
            <v>set</v>
          </cell>
          <cell r="H68">
            <v>1</v>
          </cell>
          <cell r="I68">
            <v>2500000</v>
          </cell>
          <cell r="J68">
            <v>2500000</v>
          </cell>
        </row>
        <row r="69">
          <cell r="A69">
            <v>2</v>
          </cell>
          <cell r="C69" t="str">
            <v>Papan Nama Proyek</v>
          </cell>
          <cell r="G69" t="str">
            <v>Bh</v>
          </cell>
          <cell r="H69">
            <v>2</v>
          </cell>
          <cell r="I69">
            <v>500000</v>
          </cell>
          <cell r="J69">
            <v>1000000</v>
          </cell>
        </row>
        <row r="71">
          <cell r="A71" t="str">
            <v>F</v>
          </cell>
          <cell r="C71" t="str">
            <v>DEMOBILISASI</v>
          </cell>
          <cell r="G71" t="str">
            <v>LS</v>
          </cell>
          <cell r="H71">
            <v>1</v>
          </cell>
          <cell r="I71">
            <v>12285000</v>
          </cell>
          <cell r="J71">
            <v>12285000</v>
          </cell>
        </row>
        <row r="73">
          <cell r="C73" t="str">
            <v>Total Biaya Mobilisasi</v>
          </cell>
          <cell r="J73">
            <v>98635000</v>
          </cell>
        </row>
        <row r="106">
          <cell r="A106" t="str">
            <v>ANALISA HARGA LUMP SUM UNTUK MOBILISASI</v>
          </cell>
        </row>
        <row r="108">
          <cell r="A108" t="str">
            <v>ITEM PEMBAYARAN NO.</v>
          </cell>
          <cell r="D108" t="str">
            <v>: 1.2</v>
          </cell>
        </row>
        <row r="109">
          <cell r="A109" t="str">
            <v>JENIS PEKERJAAN</v>
          </cell>
          <cell r="D109" t="str">
            <v>: MOBILISASI</v>
          </cell>
        </row>
        <row r="110">
          <cell r="J110" t="str">
            <v>Lembar 1.2-2</v>
          </cell>
        </row>
        <row r="111">
          <cell r="B111" t="str">
            <v>Jenis Alat</v>
          </cell>
        </row>
        <row r="112">
          <cell r="A112" t="str">
            <v>No.</v>
          </cell>
          <cell r="E112" t="str">
            <v xml:space="preserve">Kode </v>
          </cell>
          <cell r="G112" t="str">
            <v>Satuan</v>
          </cell>
          <cell r="H112" t="str">
            <v>Vol.</v>
          </cell>
          <cell r="I112" t="str">
            <v>Harga Satuan</v>
          </cell>
          <cell r="J112" t="str">
            <v>Jumlah Harga</v>
          </cell>
        </row>
        <row r="113">
          <cell r="E113" t="str">
            <v>Alat</v>
          </cell>
          <cell r="I113" t="str">
            <v>(Rp.)</v>
          </cell>
          <cell r="J113" t="str">
            <v>(Rp.)</v>
          </cell>
        </row>
        <row r="114">
          <cell r="A114" t="str">
            <v>B.</v>
          </cell>
          <cell r="C114" t="str">
            <v>PERALATAN</v>
          </cell>
        </row>
        <row r="115">
          <cell r="A115">
            <v>1</v>
          </cell>
          <cell r="C115" t="str">
            <v>Aspahalt Mixing Plant</v>
          </cell>
          <cell r="E115" t="str">
            <v>E01</v>
          </cell>
          <cell r="G115" t="str">
            <v>Unit</v>
          </cell>
        </row>
        <row r="116">
          <cell r="A116">
            <v>2</v>
          </cell>
          <cell r="C116" t="str">
            <v xml:space="preserve">Asphalt Finisher </v>
          </cell>
          <cell r="E116" t="str">
            <v>E02</v>
          </cell>
          <cell r="G116" t="str">
            <v>Unit</v>
          </cell>
          <cell r="H116">
            <v>1</v>
          </cell>
          <cell r="I116">
            <v>2500000</v>
          </cell>
          <cell r="J116">
            <v>2500000</v>
          </cell>
        </row>
        <row r="117">
          <cell r="A117">
            <v>3</v>
          </cell>
          <cell r="C117" t="str">
            <v xml:space="preserve">Asphalt Sprayer </v>
          </cell>
          <cell r="E117" t="str">
            <v>E03</v>
          </cell>
          <cell r="G117" t="str">
            <v>Unit</v>
          </cell>
          <cell r="H117">
            <v>1</v>
          </cell>
          <cell r="I117">
            <v>500000</v>
          </cell>
          <cell r="J117">
            <v>500000</v>
          </cell>
        </row>
        <row r="118">
          <cell r="A118">
            <v>4</v>
          </cell>
          <cell r="C118" t="str">
            <v>Bulldozer 100 - 150 HP</v>
          </cell>
          <cell r="E118" t="str">
            <v>E04</v>
          </cell>
          <cell r="G118" t="str">
            <v>Unit</v>
          </cell>
        </row>
        <row r="119">
          <cell r="A119">
            <v>5</v>
          </cell>
          <cell r="C119" t="str">
            <v>Compressor 4.000 - 6.500 L/M</v>
          </cell>
          <cell r="E119" t="str">
            <v>E05</v>
          </cell>
          <cell r="G119" t="str">
            <v>Unit</v>
          </cell>
          <cell r="H119">
            <v>1</v>
          </cell>
          <cell r="I119">
            <v>500000</v>
          </cell>
          <cell r="J119">
            <v>500000</v>
          </cell>
        </row>
        <row r="120">
          <cell r="A120">
            <v>6</v>
          </cell>
          <cell r="C120" t="str">
            <v>Concrete Mixer 0.3 -0.6 M3</v>
          </cell>
          <cell r="E120" t="str">
            <v>E06</v>
          </cell>
          <cell r="G120" t="str">
            <v>Unit</v>
          </cell>
          <cell r="H120">
            <v>1</v>
          </cell>
          <cell r="I120">
            <v>500000</v>
          </cell>
          <cell r="J120">
            <v>500000</v>
          </cell>
        </row>
        <row r="121">
          <cell r="A121">
            <v>7</v>
          </cell>
          <cell r="C121" t="str">
            <v>Crane 10 - 15 Ton</v>
          </cell>
          <cell r="E121" t="str">
            <v>E07</v>
          </cell>
          <cell r="G121" t="str">
            <v>Unit</v>
          </cell>
        </row>
        <row r="122">
          <cell r="A122">
            <v>8</v>
          </cell>
          <cell r="C122" t="str">
            <v>Dump Truck 3,5 Ton</v>
          </cell>
          <cell r="E122" t="str">
            <v>E08</v>
          </cell>
          <cell r="G122" t="str">
            <v>Unit</v>
          </cell>
          <cell r="H122">
            <v>2</v>
          </cell>
          <cell r="I122">
            <v>750000</v>
          </cell>
          <cell r="J122">
            <v>1500000</v>
          </cell>
        </row>
        <row r="123">
          <cell r="A123">
            <v>9</v>
          </cell>
          <cell r="C123" t="str">
            <v>Dump Truck 10 Ton</v>
          </cell>
          <cell r="E123" t="str">
            <v>E09</v>
          </cell>
          <cell r="G123" t="str">
            <v>Unit</v>
          </cell>
          <cell r="H123">
            <v>10</v>
          </cell>
          <cell r="I123">
            <v>1000000</v>
          </cell>
          <cell r="J123">
            <v>10000000</v>
          </cell>
        </row>
        <row r="124">
          <cell r="A124">
            <v>10</v>
          </cell>
          <cell r="C124" t="str">
            <v xml:space="preserve">Excavator 80 -140 HP </v>
          </cell>
          <cell r="E124" t="str">
            <v>E10</v>
          </cell>
          <cell r="G124" t="str">
            <v>Unit</v>
          </cell>
          <cell r="H124">
            <v>1</v>
          </cell>
          <cell r="I124">
            <v>2500000</v>
          </cell>
          <cell r="J124">
            <v>2500000</v>
          </cell>
        </row>
        <row r="125">
          <cell r="A125">
            <v>11</v>
          </cell>
          <cell r="C125" t="str">
            <v>Flat Bed Truck 3 - 4 M3</v>
          </cell>
          <cell r="E125" t="str">
            <v>E11</v>
          </cell>
          <cell r="G125" t="str">
            <v>Unit</v>
          </cell>
          <cell r="H125">
            <v>1</v>
          </cell>
          <cell r="I125">
            <v>750000</v>
          </cell>
          <cell r="J125">
            <v>750000</v>
          </cell>
        </row>
        <row r="126">
          <cell r="A126">
            <v>12</v>
          </cell>
          <cell r="C126" t="str">
            <v>Generator Set</v>
          </cell>
          <cell r="E126" t="str">
            <v>E12</v>
          </cell>
          <cell r="G126" t="str">
            <v>Unit</v>
          </cell>
          <cell r="H126">
            <v>1</v>
          </cell>
          <cell r="I126">
            <v>500000</v>
          </cell>
          <cell r="J126">
            <v>500000</v>
          </cell>
        </row>
        <row r="127">
          <cell r="A127">
            <v>13</v>
          </cell>
          <cell r="C127" t="str">
            <v>Motor Grader &gt; 100 HP</v>
          </cell>
          <cell r="E127" t="str">
            <v>E13</v>
          </cell>
          <cell r="G127" t="str">
            <v>Unit</v>
          </cell>
          <cell r="H127">
            <v>1</v>
          </cell>
          <cell r="I127">
            <v>2500000</v>
          </cell>
          <cell r="J127">
            <v>2500000</v>
          </cell>
        </row>
        <row r="128">
          <cell r="A128">
            <v>14</v>
          </cell>
          <cell r="C128" t="str">
            <v>Track Loader 75 - 100  HP</v>
          </cell>
          <cell r="E128" t="str">
            <v>E14</v>
          </cell>
          <cell r="G128" t="str">
            <v>Unit</v>
          </cell>
        </row>
        <row r="129">
          <cell r="A129">
            <v>15</v>
          </cell>
          <cell r="C129" t="str">
            <v>Wheel Loader 1.0 - 1.6  M3</v>
          </cell>
          <cell r="E129" t="str">
            <v>E15</v>
          </cell>
          <cell r="G129" t="str">
            <v>Unit</v>
          </cell>
          <cell r="H129">
            <v>1</v>
          </cell>
          <cell r="I129">
            <v>2500000</v>
          </cell>
          <cell r="J129">
            <v>2500000</v>
          </cell>
        </row>
        <row r="130">
          <cell r="A130">
            <v>16</v>
          </cell>
          <cell r="C130" t="str">
            <v>Three Whell Roller 6 - 8 Ton</v>
          </cell>
          <cell r="E130" t="str">
            <v>E16</v>
          </cell>
          <cell r="G130" t="str">
            <v>Unit</v>
          </cell>
        </row>
        <row r="131">
          <cell r="A131">
            <v>17</v>
          </cell>
          <cell r="C131" t="str">
            <v>Tandem Roller , 6 - 8 Ton</v>
          </cell>
          <cell r="E131" t="str">
            <v>E17</v>
          </cell>
          <cell r="G131" t="str">
            <v>Unit</v>
          </cell>
          <cell r="H131">
            <v>2</v>
          </cell>
          <cell r="I131">
            <v>2500000</v>
          </cell>
          <cell r="J131">
            <v>5000000</v>
          </cell>
        </row>
        <row r="132">
          <cell r="A132">
            <v>18</v>
          </cell>
          <cell r="C132" t="str">
            <v>Tire Roller 8 - 10 Ton</v>
          </cell>
          <cell r="E132" t="str">
            <v>E18</v>
          </cell>
          <cell r="G132" t="str">
            <v>Unit</v>
          </cell>
          <cell r="H132">
            <v>2</v>
          </cell>
          <cell r="I132">
            <v>2500000</v>
          </cell>
          <cell r="J132">
            <v>5000000</v>
          </cell>
        </row>
        <row r="133">
          <cell r="A133">
            <v>19</v>
          </cell>
          <cell r="C133" t="str">
            <v>Vibratory Roller, 5 - 8 Ton</v>
          </cell>
          <cell r="E133" t="str">
            <v>E19</v>
          </cell>
          <cell r="G133" t="str">
            <v>Unit</v>
          </cell>
          <cell r="H133">
            <v>1</v>
          </cell>
          <cell r="I133">
            <v>2500000</v>
          </cell>
          <cell r="J133">
            <v>2500000</v>
          </cell>
        </row>
        <row r="134">
          <cell r="A134">
            <v>20</v>
          </cell>
          <cell r="C134" t="str">
            <v>Concrete Vibrator</v>
          </cell>
          <cell r="E134" t="str">
            <v>E20</v>
          </cell>
          <cell r="G134" t="str">
            <v>Unit</v>
          </cell>
          <cell r="H134">
            <v>1</v>
          </cell>
          <cell r="I134">
            <v>500000</v>
          </cell>
          <cell r="J134">
            <v>500000</v>
          </cell>
        </row>
        <row r="135">
          <cell r="A135">
            <v>21</v>
          </cell>
          <cell r="C135" t="str">
            <v>Stone Crusher</v>
          </cell>
          <cell r="E135" t="str">
            <v>E21</v>
          </cell>
          <cell r="G135" t="str">
            <v>Unit</v>
          </cell>
        </row>
        <row r="136">
          <cell r="A136">
            <v>22</v>
          </cell>
          <cell r="C136" t="str">
            <v>Water Pump , 70 - 100 mm</v>
          </cell>
          <cell r="E136" t="str">
            <v>E22</v>
          </cell>
          <cell r="G136" t="str">
            <v>Unit</v>
          </cell>
        </row>
        <row r="137">
          <cell r="A137">
            <v>23</v>
          </cell>
          <cell r="C137" t="str">
            <v>Water Tanker, 3.000 - 4.500 Liter</v>
          </cell>
          <cell r="E137" t="str">
            <v>E23</v>
          </cell>
          <cell r="G137" t="str">
            <v>Unit</v>
          </cell>
          <cell r="H137">
            <v>1</v>
          </cell>
          <cell r="I137">
            <v>1000000</v>
          </cell>
          <cell r="J137">
            <v>1000000</v>
          </cell>
        </row>
        <row r="138">
          <cell r="A138">
            <v>24</v>
          </cell>
          <cell r="C138" t="str">
            <v>Pedestrian Roller</v>
          </cell>
          <cell r="E138" t="str">
            <v>E24</v>
          </cell>
          <cell r="G138" t="str">
            <v>Unit</v>
          </cell>
          <cell r="H138">
            <v>1</v>
          </cell>
          <cell r="I138">
            <v>1000000</v>
          </cell>
          <cell r="J138">
            <v>1000000</v>
          </cell>
        </row>
        <row r="139">
          <cell r="A139">
            <v>25</v>
          </cell>
          <cell r="C139" t="str">
            <v>Tamper</v>
          </cell>
          <cell r="E139" t="str">
            <v>E25</v>
          </cell>
          <cell r="G139" t="str">
            <v>Unit</v>
          </cell>
          <cell r="H139">
            <v>1</v>
          </cell>
          <cell r="I139">
            <v>350000</v>
          </cell>
          <cell r="J139">
            <v>350000</v>
          </cell>
        </row>
        <row r="140">
          <cell r="A140">
            <v>26</v>
          </cell>
          <cell r="C140" t="str">
            <v>Jack Hammer</v>
          </cell>
          <cell r="E140" t="str">
            <v>E26</v>
          </cell>
          <cell r="G140" t="str">
            <v>Unit</v>
          </cell>
          <cell r="H140">
            <v>1</v>
          </cell>
          <cell r="I140">
            <v>350000</v>
          </cell>
          <cell r="J140">
            <v>350000</v>
          </cell>
        </row>
        <row r="141">
          <cell r="A141">
            <v>27</v>
          </cell>
          <cell r="C141" t="str">
            <v>Fulvi Mixer</v>
          </cell>
          <cell r="E141" t="str">
            <v>E27</v>
          </cell>
          <cell r="G141" t="str">
            <v>Unit</v>
          </cell>
          <cell r="H141">
            <v>1</v>
          </cell>
          <cell r="I141">
            <v>500000</v>
          </cell>
          <cell r="J141">
            <v>500000</v>
          </cell>
        </row>
        <row r="142">
          <cell r="A142">
            <v>28</v>
          </cell>
          <cell r="C142" t="str">
            <v>Concrete Pump</v>
          </cell>
          <cell r="E142" t="str">
            <v>E28</v>
          </cell>
          <cell r="G142" t="str">
            <v>Unit</v>
          </cell>
        </row>
        <row r="143">
          <cell r="A143">
            <v>29</v>
          </cell>
          <cell r="C143" t="str">
            <v>Trailer 20 Ton</v>
          </cell>
          <cell r="E143" t="str">
            <v>E29</v>
          </cell>
          <cell r="G143" t="str">
            <v>Unit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ic Price"/>
      <sheetName val="Biaya Satuan Dasar"/>
    </sheetNames>
    <sheetDataSet>
      <sheetData sheetId="0"/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ic Price"/>
      <sheetName val="Biaya Satuan Dasar (2)"/>
      <sheetName val="Biaya Satuan Dasar"/>
    </sheetNames>
    <sheetDataSet>
      <sheetData sheetId="0"/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ic Price"/>
      <sheetName val="lAMP 3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G-2"/>
      <sheetName val="CAT_HRG"/>
      <sheetName val="BAG-1"/>
      <sheetName val="BAG-3"/>
      <sheetName val="BAG-4"/>
      <sheetName val="BAG-5"/>
      <sheetName val="BAG-6"/>
      <sheetName val="BAG-7"/>
      <sheetName val="BAG-8"/>
      <sheetName val="BAG-9"/>
      <sheetName val="BAG-10"/>
      <sheetName val="BAG-11"/>
      <sheetName val="BAG-12"/>
      <sheetName val="BAG-13"/>
      <sheetName val="TOTAL"/>
      <sheetName val="GRAND 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"/>
      <sheetName val="SCHE."/>
      <sheetName val="SRT"/>
      <sheetName val="Rek"/>
      <sheetName val="BOQ"/>
      <sheetName val="ANA"/>
      <sheetName val="METH"/>
      <sheetName val="SDY"/>
      <sheetName val="SDY-rev"/>
      <sheetName val="MOS"/>
      <sheetName val="Mob."/>
      <sheetName val="u_Alat"/>
      <sheetName val="LAMP_3"/>
      <sheetName val="Sipil"/>
      <sheetName val="Inti"/>
      <sheetName val="Major"/>
      <sheetName val="Subkon"/>
      <sheetName val="Conf."/>
      <sheetName val="ROUTINE"/>
      <sheetName val="Hitung"/>
      <sheetName val="HSD"/>
      <sheetName val="STF (2)"/>
      <sheetName val="alt-cimangkok"/>
      <sheetName val="SCH"/>
      <sheetName val="MET"/>
      <sheetName val="SUB"/>
      <sheetName val="DLM"/>
      <sheetName val="MJR"/>
      <sheetName val="BALT"/>
      <sheetName val="LMP.1"/>
      <sheetName val="LMP.2"/>
      <sheetName val="RTN"/>
      <sheetName val="ANA (BAK)"/>
      <sheetName val="MET (BAK)"/>
      <sheetName val="IND"/>
      <sheetName val="CMK"/>
      <sheetName val="TM"/>
      <sheetName val="Perhitungan RAB"/>
      <sheetName val="Mobilisasi"/>
      <sheetName val="Galian drainase.sal."/>
      <sheetName val="Pas.Batu Mortar"/>
      <sheetName val="Galian Biasa"/>
      <sheetName val="Penyiapa Badan Jln"/>
      <sheetName val="LPA Klas B Bahu.Jln"/>
      <sheetName val="LPA Klas B."/>
      <sheetName val="LPA Klas A "/>
      <sheetName val="Lap.Resap Ikat"/>
      <sheetName val="Lapis Perekat"/>
      <sheetName val="Laston ACWC"/>
      <sheetName val="Laston AC-BC"/>
      <sheetName val="Ac Bc Levelling"/>
      <sheetName val="gambar"/>
      <sheetName val="ALT"/>
      <sheetName val="STF"/>
      <sheetName val="MET-bab2"/>
      <sheetName val="Met-bab2.3(2)"/>
      <sheetName val="MET-bab3"/>
      <sheetName val="MET-bab4"/>
      <sheetName val="MET-bab5"/>
      <sheetName val="MET-bab6"/>
      <sheetName val="MET-bab7"/>
      <sheetName val="MET-bab8"/>
      <sheetName val="LMP.12"/>
      <sheetName val="surat "/>
      <sheetName val="ANA LS"/>
      <sheetName val="Met Rtn"/>
      <sheetName val="LMP.6"/>
      <sheetName val="LMP 7"/>
      <sheetName val="alat"/>
      <sheetName val="staf"/>
      <sheetName val="Kar"/>
      <sheetName val="MET-BAB-04"/>
      <sheetName val="MET-BAB-06"/>
      <sheetName val="MET-BAB-06b"/>
      <sheetName val="MET-bab-08"/>
      <sheetName val="Sheet2"/>
      <sheetName val="Sheet2 (2)"/>
      <sheetName val="Sheet1"/>
      <sheetName val="Sheet1 (2)"/>
      <sheetName val="BOQ INDUK (2)"/>
      <sheetName val="REK INDUK"/>
      <sheetName val="BOQ INDUK"/>
      <sheetName val="ANA mob"/>
      <sheetName val="BAB 3"/>
      <sheetName val="ANA BAB 3"/>
      <sheetName val="BAB 4"/>
      <sheetName val="ANA BAB 4"/>
      <sheetName val="BAB 6"/>
      <sheetName val="ANA BAB 6"/>
      <sheetName val="BAB 7"/>
      <sheetName val="ANA BAB 7"/>
      <sheetName val="BAB 8"/>
      <sheetName val="ANA BAB 8"/>
      <sheetName val="ANA mob (2)"/>
      <sheetName val="LS-Rutin"/>
      <sheetName val="SCH pekerjaan (2)"/>
      <sheetName val="ANALISA"/>
      <sheetName val="DAFT PERALATAN"/>
      <sheetName val="SCH MOB (2)"/>
      <sheetName val="SCH bahan (2)"/>
      <sheetName val="REK ANAK"/>
      <sheetName val="BOQ ANAK"/>
      <sheetName val="ANA rutin"/>
      <sheetName val="KONF"/>
      <sheetName val="SURAT"/>
      <sheetName val="STAFF"/>
      <sheetName val="HSD UPAH"/>
      <sheetName val="HSD BAHAN"/>
      <sheetName val="HSD ALAT"/>
      <sheetName val="AMP"/>
      <sheetName val="FINISHER"/>
      <sheetName val="SPRAYER"/>
      <sheetName val="BULLDOZER"/>
      <sheetName val="COMPRESSOR"/>
      <sheetName val="CONCRETE MIXER"/>
      <sheetName val="CRANE"/>
      <sheetName val="DUMP TRUCK 3-4"/>
      <sheetName val="DUMP TRUCK "/>
      <sheetName val="DUMP TRUCK  TRONTON"/>
      <sheetName val="EXCAVATOR"/>
      <sheetName val="FLAT BED TRUCK"/>
      <sheetName val="GENSET"/>
      <sheetName val="MOTOR GRADER"/>
      <sheetName val="TRACK LOADER"/>
      <sheetName val="WHEEL LOADER"/>
      <sheetName val="THREE WHEEL ROLLER"/>
      <sheetName val="TANDEM ROLLER"/>
      <sheetName val="TIRE ROLLER"/>
      <sheetName val="VIBRATORY ROLLER2T"/>
      <sheetName val="VIBRATORY ROLLER 8t"/>
      <sheetName val="CONCRETE VIBRATOR"/>
      <sheetName val="STONE CRUSHER"/>
      <sheetName val="WATER PUMP"/>
      <sheetName val="WATER TANKER"/>
      <sheetName val="PEDESTRIAN ROLLER"/>
      <sheetName val="TAMPER"/>
      <sheetName val="JACK HAMMER"/>
      <sheetName val="FULVI MIXER"/>
      <sheetName val="CONC PAVER"/>
      <sheetName val="TRUCK MIXER"/>
      <sheetName val="BATCHING PLANT"/>
      <sheetName val="PNSPOLRI"/>
      <sheetName val="JAMSOSTEK"/>
      <sheetName val="ASURANSI"/>
      <sheetName val="RETRIBUSI"/>
      <sheetName val="data"/>
      <sheetName val="judul"/>
      <sheetName val="jadwal alat"/>
      <sheetName val="SCH pekerjaan"/>
      <sheetName val="Compatibility Report"/>
      <sheetName val="Kuantitas"/>
      <sheetName val="Analisa HSP"/>
      <sheetName val="HSD BAHAN (2)"/>
      <sheetName val="HSD ALAT (2)"/>
      <sheetName val="Rekapitulasi"/>
      <sheetName val="daf hs"/>
      <sheetName val="dft alat utam"/>
      <sheetName val="met bab 2.2"/>
      <sheetName val="met 3.1 (1)"/>
      <sheetName val="Met 3.2(2)"/>
      <sheetName val="met 5.1(1)"/>
      <sheetName val="met 5.1(2)"/>
      <sheetName val="met 6.3 (5)"/>
      <sheetName val="met 6.3.(6)"/>
      <sheetName val="met 6.3 (7)"/>
      <sheetName val="Rekap"/>
      <sheetName val="CH Met Bab"/>
      <sheetName val="Jadwal"/>
      <sheetName val="Ana MPU"/>
      <sheetName val="DPU"/>
      <sheetName val="HSD Upah+Alat"/>
      <sheetName val="Met Bab 02"/>
      <sheetName val="Met Bab 05 (a)"/>
      <sheetName val="Met Bab 05 (b)"/>
      <sheetName val="Met Bab 06 (a)"/>
      <sheetName val="Met Bab 06 (b)"/>
      <sheetName val="Met Bab 04"/>
      <sheetName val="Met Bab 07"/>
      <sheetName val="Met Bab 08"/>
      <sheetName val="Konfirm"/>
      <sheetName val="Sub Kont"/>
      <sheetName val="simak"/>
      <sheetName val="BOQ (2)"/>
      <sheetName val="DAFTAR KUANTITAS"/>
      <sheetName val="MPU"/>
      <sheetName val="ANALISA DIV-7"/>
      <sheetName val="HSD (2)"/>
      <sheetName val="S-CURVE"/>
      <sheetName val="sc-peralatan"/>
      <sheetName val="sc-bahan"/>
      <sheetName val="Kebutuhan bahan"/>
      <sheetName val="staf (2)"/>
      <sheetName val="peralatan utama"/>
      <sheetName val="konfirmasi"/>
      <sheetName val="luar negeri"/>
      <sheetName val="non pns"/>
      <sheetName val="surat kuasa"/>
      <sheetName val="MP-Div 2"/>
      <sheetName val="ANALISA DIV-2"/>
      <sheetName val="MP-3"/>
      <sheetName val="ANALISA-Div 3"/>
      <sheetName val="MP-5"/>
      <sheetName val="ANALISA DIV-5"/>
      <sheetName val="MP-7"/>
      <sheetName val="MP-8"/>
      <sheetName val="ANALISA DIV-8"/>
      <sheetName val="ANALISA DIV-6"/>
      <sheetName val="MP-6"/>
      <sheetName val="MET BAB-07"/>
      <sheetName val="BAB 7 (2)"/>
      <sheetName val="Myr"/>
      <sheetName val="SATER PUMP"/>
      <sheetName val="Mat Bab 02"/>
      <sheetName val="AC-BC-balance"/>
      <sheetName val="AC-WC-balance"/>
      <sheetName val="Pas. Batu Mortar balance"/>
      <sheetName val="Pas. Batu Mortar(FE)"/>
      <sheetName val="PROGRESS"/>
      <sheetName val="Bahu(L) bal"/>
      <sheetName val="SCH (3)"/>
      <sheetName val="LIST"/>
      <sheetName val="SK"/>
      <sheetName val="SRT PNW"/>
      <sheetName val="MO&amp;DEMOB"/>
      <sheetName val="HSD upah (2)"/>
      <sheetName val="HSD bhn + ONGKOS"/>
      <sheetName val="HSD alt"/>
      <sheetName val="MET.PEL"/>
      <sheetName val="METODE (3)"/>
      <sheetName val="SCH (2)"/>
      <sheetName val="PERSONIL"/>
      <sheetName val="PERALATAN MINIMUM"/>
      <sheetName val="subkontrakkan"/>
      <sheetName val="KSO"/>
      <sheetName val="ANA ONGKOS ANGKUT"/>
      <sheetName val="HSD bhn (2)"/>
      <sheetName val="MOB"/>
      <sheetName val="ANA MOB ALT"/>
      <sheetName val="ANA RUTIN 1"/>
      <sheetName val="RAMBU"/>
      <sheetName val="MET ANA RUTIN"/>
      <sheetName val="HSD bhn"/>
      <sheetName val="PERSONILUTAMA"/>
      <sheetName val="METODE (4)"/>
      <sheetName val="lamp 9"/>
      <sheetName val="SCH pekerjaa_x0000_só_x0002_j"/>
      <sheetName val="SCH pekerjaa"/>
      <sheetName val="D.78"/>
      <sheetName val="D.79"/>
      <sheetName val="D.80"/>
      <sheetName val="D.81"/>
      <sheetName val="D.82"/>
      <sheetName val="D.83"/>
      <sheetName val="D.84"/>
      <sheetName val="D.85"/>
      <sheetName val="D.86"/>
      <sheetName val="D.87"/>
      <sheetName val="D.88"/>
      <sheetName val="D.89"/>
      <sheetName val="D.91"/>
      <sheetName val="D.92"/>
      <sheetName val="D.93"/>
      <sheetName val="D.94"/>
      <sheetName val="D.95"/>
      <sheetName val="D.96"/>
      <sheetName val="Fill this out first___"/>
      <sheetName val="ana_san"/>
      <sheetName val="Material"/>
      <sheetName val="Analisa Str"/>
      <sheetName val="BQ"/>
      <sheetName val="SAT-BHN"/>
      <sheetName val="Harsat Bahan"/>
      <sheetName val="Harsat Upah"/>
      <sheetName val="DAFTAR 7"/>
      <sheetName val="analisa el"/>
      <sheetName val="analisa mek"/>
      <sheetName val="TOTAL"/>
      <sheetName val="DAFTAR_8"/>
      <sheetName val="DAF_1"/>
      <sheetName val="Bag_1"/>
      <sheetName val="DONGIA"/>
      <sheetName val="STR"/>
      <sheetName val="ESCON"/>
      <sheetName val="REKAP A BESAR"/>
      <sheetName val="Hrg.Sat"/>
      <sheetName val="Pipe"/>
      <sheetName val="REF.ONLY"/>
      <sheetName val="Kolom UT"/>
      <sheetName val="Currency Rate"/>
      <sheetName val="Har-mat"/>
      <sheetName val="har-sat"/>
      <sheetName val="rab me (by owner) "/>
      <sheetName val="PAD-F"/>
      <sheetName val="Bahan upah"/>
      <sheetName val="NEGO-CKB-BBGN"/>
      <sheetName val="È³_x0003_&amp;0ß_x0000__x0000_"/>
      <sheetName val=""/>
      <sheetName val="DATA PROYEK"/>
      <sheetName val="RAB"/>
      <sheetName val="sph"/>
      <sheetName val="8LT 12"/>
      <sheetName val="chitimc"/>
      <sheetName val="dongia (2)"/>
      <sheetName val="LKVL-CK-HT-GD1"/>
      <sheetName val="giathanh1"/>
      <sheetName val="Data basic price jgan diprint"/>
      <sheetName val="10.1(3)"/>
      <sheetName val="AHS 6.1(2)"/>
      <sheetName val="Metode 8.1(5)"/>
      <sheetName val="rekap1"/>
      <sheetName val="Rekap (2)"/>
      <sheetName val="Beton"/>
      <sheetName val="Aspal (2)"/>
      <sheetName val="Relok-PJU"/>
      <sheetName val="NP"/>
      <sheetName val="RAB KapukII"/>
      <sheetName val="Harsat"/>
      <sheetName val="BAU"/>
      <sheetName val="5-ALAT(1)"/>
      <sheetName val="4-Basic Price"/>
      <sheetName val="K.000"/>
      <sheetName val="RAB."/>
      <sheetName val="REKAP PAKET 2"/>
      <sheetName val="E.000"/>
      <sheetName val="H-Dasar"/>
      <sheetName val="MINGGUAN"/>
      <sheetName val="ANALISASNI"/>
      <sheetName val="upah&amp;bahan"/>
      <sheetName val="JADUAL"/>
      <sheetName val="REKAPTOTAL"/>
      <sheetName val="HARGASAT."/>
      <sheetName val="Basic Price"/>
      <sheetName val="SCH pekerjaa_x005f_x0000_só_x005f_x0002_j"/>
      <sheetName val="È³_x005f_x0003_&amp;0ß_x005f_x0000__x005f_x0000_"/>
      <sheetName val="PANELKAST"/>
      <sheetName val="Peralatan (2)"/>
      <sheetName val="10.2"/>
      <sheetName val="10"/>
      <sheetName val="4"/>
      <sheetName val="8"/>
      <sheetName val="9"/>
      <sheetName val="SAP"/>
      <sheetName val="Bill of Quantities"/>
      <sheetName val="Anl SNI"/>
      <sheetName val="Analisa "/>
      <sheetName val="BNAIII"/>
      <sheetName val="Harga Bahan &amp; Upah"/>
      <sheetName val="Kuantitas _ Harga _2_"/>
      <sheetName val="_"/>
      <sheetName val="UPH,BHN,ALT"/>
      <sheetName val="Analis harga"/>
      <sheetName val="Analisa (2)"/>
      <sheetName val="RBP- 2"/>
      <sheetName val="dasar"/>
      <sheetName val="D3"/>
      <sheetName val="D4"/>
      <sheetName val="D6"/>
      <sheetName val="D7"/>
      <sheetName val="D8"/>
      <sheetName val="10.1 (1)"/>
      <sheetName val="10.1 (2)"/>
      <sheetName val="10.1 (3)"/>
      <sheetName val="10.1 (4)"/>
      <sheetName val="10.1 (5)"/>
      <sheetName val="Master Edit"/>
      <sheetName val="Analisa-Harga"/>
      <sheetName val="rev-1"/>
      <sheetName val="DATUM"/>
      <sheetName val="AC"/>
      <sheetName val="eqp-rek"/>
      <sheetName val="SELL-SUMM-COST"/>
      <sheetName val="gvl"/>
      <sheetName val="RAW MATERIALS "/>
      <sheetName val="SAT-DAS"/>
      <sheetName val="JD"/>
      <sheetName val="Kuantitas &amp; Harga"/>
      <sheetName val="met2"/>
      <sheetName val="anal"/>
      <sheetName val="00000000"/>
      <sheetName val="A"/>
      <sheetName val="Management"/>
      <sheetName val="ALAT1"/>
      <sheetName val="BASIC"/>
      <sheetName val="ALAT2 (TDK DIPAKAI)"/>
      <sheetName val="5-ALAT (2)"/>
      <sheetName val="Agg Halus &amp; Kasar"/>
      <sheetName val="HRG BHN"/>
      <sheetName val="È³_x0003_&amp;0ß"/>
      <sheetName val="div3"/>
      <sheetName val="AN-E"/>
      <sheetName val="5-Peralatan"/>
      <sheetName val="Rekap Biaya"/>
      <sheetName val="Anl"/>
      <sheetName val="Marka"/>
      <sheetName val="Perawatan bahu diperkeras"/>
      <sheetName val="PC,TC,CAP"/>
      <sheetName val="Agg B Bahu"/>
      <sheetName val="CBR LAB.56"/>
      <sheetName val="CBR LAB. 56"/>
      <sheetName val="CBR LAB.25"/>
      <sheetName val="CBR CHART"/>
      <sheetName val="Cash Flow bulanan"/>
      <sheetName val="SCHE_"/>
      <sheetName val="Mob_"/>
      <sheetName val="Conf_"/>
      <sheetName val="STF_(2)"/>
      <sheetName val="LMP_1"/>
      <sheetName val="LMP_2"/>
      <sheetName val="ANA_(BAK)"/>
      <sheetName val="MET_(BAK)"/>
      <sheetName val="Perhitungan_RAB"/>
      <sheetName val="Galian_drainase_sal_"/>
      <sheetName val="Pas_Batu_Mortar"/>
      <sheetName val="Galian_Biasa"/>
      <sheetName val="Penyiapa_Badan_Jln"/>
      <sheetName val="LPA_Klas_B_Bahu_Jln"/>
      <sheetName val="LPA_Klas_B_"/>
      <sheetName val="LPA_Klas_A_"/>
      <sheetName val="Lap_Resap_Ikat"/>
      <sheetName val="Lapis_Perekat"/>
      <sheetName val="Laston_ACWC"/>
      <sheetName val="Laston_AC-BC"/>
      <sheetName val="Ac_Bc_Levelling"/>
      <sheetName val="Met-bab2_3(2)"/>
      <sheetName val="LMP_12"/>
      <sheetName val="surat_"/>
      <sheetName val="ANA_LS"/>
      <sheetName val="Met_Rtn"/>
      <sheetName val="LMP_6"/>
      <sheetName val="LMP_7"/>
      <sheetName val="Sheet2_(2)"/>
      <sheetName val="Sheet1_(2)"/>
      <sheetName val="CH_Met_Bab"/>
      <sheetName val="Ana_MPU"/>
      <sheetName val="HSD_Upah+Alat"/>
      <sheetName val="HSD_Bahan"/>
      <sheetName val="Met_Bab_02"/>
      <sheetName val="Met_Bab_05_(a)"/>
      <sheetName val="Met_Bab_05_(b)"/>
      <sheetName val="Met_Bab_06_(a)"/>
      <sheetName val="Met_Bab_06_(b)"/>
      <sheetName val="Met_Bab_04"/>
      <sheetName val="Met_Bab_07"/>
      <sheetName val="Met_Bab_08"/>
      <sheetName val="Sub_Kont"/>
      <sheetName val="BOQ_INDUK_(2)"/>
      <sheetName val="REK_INDUK"/>
      <sheetName val="BOQ_INDUK"/>
      <sheetName val="ANA_mob"/>
      <sheetName val="BAB_3"/>
      <sheetName val="ANA_BAB_3"/>
      <sheetName val="BAB_4"/>
      <sheetName val="ANA_BAB_4"/>
      <sheetName val="BAB_6"/>
      <sheetName val="ANA_BAB_6"/>
      <sheetName val="BAB_7"/>
      <sheetName val="ANA_BAB_7"/>
      <sheetName val="BAB_8"/>
      <sheetName val="ANA_BAB_8"/>
      <sheetName val="ANA_mob_(2)"/>
      <sheetName val="SCH_pekerjaan_(2)"/>
      <sheetName val="DAFT_PERALATAN"/>
      <sheetName val="SCH_MOB_(2)"/>
      <sheetName val="SCH_bahan_(2)"/>
      <sheetName val="REK_ANAK"/>
      <sheetName val="BOQ_ANAK"/>
      <sheetName val="ANA_rutin"/>
      <sheetName val="HSD_UPAH"/>
      <sheetName val="HSD_ALAT"/>
      <sheetName val="CONCRETE_MIXER"/>
      <sheetName val="DUMP_TRUCK_3-4"/>
      <sheetName val="DUMP_TRUCK_"/>
      <sheetName val="DUMP_TRUCK__TRONTON"/>
      <sheetName val="FLAT_BED_TRUCK"/>
      <sheetName val="MOTOR_GRADER"/>
      <sheetName val="TRACK_LOADER"/>
      <sheetName val="WHEEL_LOADER"/>
      <sheetName val="THREE_WHEEL_ROLLER"/>
      <sheetName val="TANDEM_ROLLER"/>
      <sheetName val="TIRE_ROLLER"/>
      <sheetName val="VIBRATORY_ROLLER2T"/>
      <sheetName val="VIBRATORY_ROLLER_8t"/>
      <sheetName val="CONCRETE_VIBRATOR"/>
      <sheetName val="STONE_CRUSHER"/>
      <sheetName val="WATER_PUMP"/>
      <sheetName val="WATER_TANKER"/>
      <sheetName val="PEDESTRIAN_ROLLER"/>
      <sheetName val="JACK_HAMMER"/>
      <sheetName val="FULVI_MIXER"/>
      <sheetName val="CONC_PAVER"/>
      <sheetName val="TRUCK_MIXER"/>
      <sheetName val="BATCHING_PLANT"/>
      <sheetName val="jadwal_alat"/>
      <sheetName val="SCH_pekerjaan"/>
      <sheetName val="Compatibility_Report"/>
      <sheetName val="Analisa_HSP"/>
      <sheetName val="HSD_BAHAN_(2)"/>
      <sheetName val="HSD_ALAT_(2)"/>
      <sheetName val="daf_hs"/>
      <sheetName val="dft_alat_utam"/>
      <sheetName val="met_bab_2_2"/>
      <sheetName val="met_3_1_(1)"/>
      <sheetName val="Met_3_2(2)"/>
      <sheetName val="met_5_1(1)"/>
      <sheetName val="met_5_1(2)"/>
      <sheetName val="met_6_3_(5)"/>
      <sheetName val="met_6_3_(6)"/>
      <sheetName val="met_6_3_(7)"/>
      <sheetName val="BOQ_(2)"/>
      <sheetName val="DAFTAR_KUANTITAS"/>
      <sheetName val="ANALISA_DIV-7"/>
      <sheetName val="HSD_(2)"/>
      <sheetName val="Kebutuhan_bahan"/>
      <sheetName val="staf_(2)"/>
      <sheetName val="peralatan_utama"/>
      <sheetName val="luar_negeri"/>
      <sheetName val="non_pns"/>
      <sheetName val="surat_kuasa"/>
      <sheetName val="MP-Div_2"/>
      <sheetName val="ANALISA_DIV-2"/>
      <sheetName val="ANALISA-Div_3"/>
      <sheetName val="ANALISA_DIV-5"/>
      <sheetName val="ANALISA_DIV-8"/>
      <sheetName val="ANALISA_DIV-6"/>
      <sheetName val="MET_BAB-07"/>
      <sheetName val="BAB_7_(2)"/>
      <sheetName val="SCH_(3)"/>
      <sheetName val="SRT_PNW"/>
      <sheetName val="HSD_upah_(2)"/>
      <sheetName val="HSD_bhn_+_ONGKOS"/>
      <sheetName val="HSD_alt"/>
      <sheetName val="MET_PEL"/>
      <sheetName val="METODE_(3)"/>
      <sheetName val="SCH_(2)"/>
      <sheetName val="PERALATAN_MINIMUM"/>
      <sheetName val="ANA_ONGKOS_ANGKUT"/>
      <sheetName val="HSD_bhn_(2)"/>
      <sheetName val="ANA_MOB_ALT"/>
      <sheetName val="ANA_RUTIN_1"/>
      <sheetName val="MET_ANA_RUTIN"/>
      <sheetName val="HSD_bhn"/>
      <sheetName val="METODE_(4)"/>
      <sheetName val="lamp_9"/>
      <sheetName val="Pas__Batu_Mortar_balance"/>
      <sheetName val="Pas__Batu_Mortar(FE)"/>
      <sheetName val="Bahu(L)_bal"/>
      <sheetName val="SCHE_1"/>
      <sheetName val="Mob_1"/>
      <sheetName val="Conf_1"/>
      <sheetName val="STF_(2)1"/>
      <sheetName val="LMP_11"/>
      <sheetName val="LMP_21"/>
      <sheetName val="ANA_(BAK)1"/>
      <sheetName val="MET_(BAK)1"/>
      <sheetName val="Perhitungan_RAB1"/>
      <sheetName val="Galian_drainase_sal_1"/>
      <sheetName val="Pas_Batu_Mortar1"/>
      <sheetName val="Galian_Biasa1"/>
      <sheetName val="Penyiapa_Badan_Jln1"/>
      <sheetName val="LPA_Klas_B_Bahu_Jln1"/>
      <sheetName val="LPA_Klas_B_1"/>
      <sheetName val="LPA_Klas_A_1"/>
      <sheetName val="Lap_Resap_Ikat1"/>
      <sheetName val="Lapis_Perekat1"/>
      <sheetName val="Laston_ACWC1"/>
      <sheetName val="Laston_AC-BC1"/>
      <sheetName val="Ac_Bc_Levelling1"/>
      <sheetName val="Met-bab2_3(2)1"/>
      <sheetName val="LMP_121"/>
      <sheetName val="surat_1"/>
      <sheetName val="ANA_LS1"/>
      <sheetName val="Met_Rtn1"/>
      <sheetName val="LMP_61"/>
      <sheetName val="LMP_71"/>
      <sheetName val="Sheet2_(2)1"/>
      <sheetName val="Sheet1_(2)1"/>
      <sheetName val="CH_Met_Bab1"/>
      <sheetName val="Ana_MPU1"/>
      <sheetName val="HSD_Upah+Alat1"/>
      <sheetName val="HSD_Bahan1"/>
      <sheetName val="Met_Bab_021"/>
      <sheetName val="Met_Bab_05_(a)1"/>
      <sheetName val="Met_Bab_05_(b)1"/>
      <sheetName val="Met_Bab_06_(a)1"/>
      <sheetName val="Met_Bab_06_(b)1"/>
      <sheetName val="Met_Bab_041"/>
      <sheetName val="Met_Bab_071"/>
      <sheetName val="Met_Bab_081"/>
      <sheetName val="Sub_Kont1"/>
      <sheetName val="BOQ_INDUK_(2)1"/>
      <sheetName val="REK_INDUK1"/>
      <sheetName val="BOQ_INDUK1"/>
      <sheetName val="ANA_mob1"/>
      <sheetName val="BAB_31"/>
      <sheetName val="ANA_BAB_31"/>
      <sheetName val="BAB_41"/>
      <sheetName val="ANA_BAB_41"/>
      <sheetName val="BAB_61"/>
      <sheetName val="ANA_BAB_61"/>
      <sheetName val="BAB_71"/>
      <sheetName val="ANA_BAB_71"/>
      <sheetName val="BAB_81"/>
      <sheetName val="ANA_BAB_81"/>
      <sheetName val="ANA_mob_(2)1"/>
      <sheetName val="SCH_pekerjaan_(2)1"/>
      <sheetName val="DAFT_PERALATAN1"/>
      <sheetName val="SCH_MOB_(2)1"/>
      <sheetName val="SCH_bahan_(2)1"/>
      <sheetName val="REK_ANAK1"/>
      <sheetName val="BOQ_ANAK1"/>
      <sheetName val="ANA_rutin1"/>
      <sheetName val="HSD_UPAH1"/>
      <sheetName val="HSD_ALAT1"/>
      <sheetName val="CONCRETE_MIXER1"/>
      <sheetName val="DUMP_TRUCK_3-41"/>
      <sheetName val="DUMP_TRUCK_1"/>
      <sheetName val="DUMP_TRUCK__TRONTON1"/>
      <sheetName val="FLAT_BED_TRUCK1"/>
      <sheetName val="MOTOR_GRADER1"/>
      <sheetName val="TRACK_LOADER1"/>
      <sheetName val="WHEEL_LOADER1"/>
      <sheetName val="THREE_WHEEL_ROLLER1"/>
      <sheetName val="TANDEM_ROLLER1"/>
      <sheetName val="TIRE_ROLLER1"/>
      <sheetName val="VIBRATORY_ROLLER2T1"/>
      <sheetName val="VIBRATORY_ROLLER_8t1"/>
      <sheetName val="CONCRETE_VIBRATOR1"/>
      <sheetName val="STONE_CRUSHER1"/>
      <sheetName val="WATER_PUMP1"/>
      <sheetName val="WATER_TANKER1"/>
      <sheetName val="PEDESTRIAN_ROLLER1"/>
      <sheetName val="JACK_HAMMER1"/>
      <sheetName val="FULVI_MIXER1"/>
      <sheetName val="CONC_PAVER1"/>
      <sheetName val="TRUCK_MIXER1"/>
      <sheetName val="BATCHING_PLANT1"/>
      <sheetName val="jadwal_alat1"/>
      <sheetName val="SCH_pekerjaan1"/>
      <sheetName val="Compatibility_Report1"/>
      <sheetName val="Analisa_HSP1"/>
      <sheetName val="HSD_BAHAN_(2)1"/>
      <sheetName val="HSD_ALAT_(2)1"/>
      <sheetName val="daf_hs1"/>
      <sheetName val="dft_alat_utam1"/>
      <sheetName val="met_bab_2_21"/>
      <sheetName val="met_3_1_(1)1"/>
      <sheetName val="Met_3_2(2)1"/>
      <sheetName val="met_5_1(1)1"/>
      <sheetName val="met_5_1(2)1"/>
      <sheetName val="met_6_3_(5)1"/>
      <sheetName val="met_6_3_(6)1"/>
      <sheetName val="met_6_3_(7)1"/>
      <sheetName val="BOQ_(2)1"/>
      <sheetName val="DAFTAR_KUANTITAS1"/>
      <sheetName val="ANALISA_DIV-71"/>
      <sheetName val="HSD_(2)1"/>
      <sheetName val="Kebutuhan_bahan1"/>
      <sheetName val="staf_(2)1"/>
      <sheetName val="peralatan_utama1"/>
      <sheetName val="luar_negeri1"/>
      <sheetName val="non_pns1"/>
      <sheetName val="surat_kuasa1"/>
      <sheetName val="MP-Div_21"/>
      <sheetName val="ANALISA_DIV-21"/>
      <sheetName val="ANALISA-Div_31"/>
      <sheetName val="ANALISA_DIV-51"/>
      <sheetName val="ANALISA_DIV-81"/>
      <sheetName val="ANALISA_DIV-61"/>
      <sheetName val="MET_BAB-071"/>
      <sheetName val="BAB_7_(2)1"/>
      <sheetName val="SCH_(3)1"/>
      <sheetName val="SRT_PNW1"/>
      <sheetName val="HSD_upah_(2)1"/>
      <sheetName val="HSD_bhn_+_ONGKOS1"/>
      <sheetName val="HSD_alt1"/>
      <sheetName val="MET_PEL1"/>
      <sheetName val="METODE_(3)1"/>
      <sheetName val="SCH_(2)1"/>
      <sheetName val="PERALATAN_MINIMUM1"/>
      <sheetName val="ANA_ONGKOS_ANGKUT1"/>
      <sheetName val="HSD_bhn_(2)1"/>
      <sheetName val="ANA_MOB_ALT1"/>
      <sheetName val="ANA_RUTIN_11"/>
      <sheetName val="MET_ANA_RUTIN1"/>
      <sheetName val="HSD_bhn1"/>
      <sheetName val="METODE_(4)1"/>
      <sheetName val="lamp_91"/>
      <sheetName val="Pas__Batu_Mortar_balance1"/>
      <sheetName val="Pas__Batu_Mortar(FE)1"/>
      <sheetName val="Bahu(L)_bal1"/>
      <sheetName val="SCHE_2"/>
      <sheetName val="Mob_2"/>
      <sheetName val="Conf_2"/>
      <sheetName val="STF_(2)2"/>
      <sheetName val="LMP_13"/>
      <sheetName val="LMP_22"/>
      <sheetName val="ANA_(BAK)2"/>
      <sheetName val="MET_(BAK)2"/>
      <sheetName val="Perhitungan_RAB2"/>
      <sheetName val="Galian_drainase_sal_2"/>
      <sheetName val="Pas_Batu_Mortar2"/>
      <sheetName val="Galian_Biasa2"/>
      <sheetName val="Penyiapa_Badan_Jln2"/>
      <sheetName val="LPA_Klas_B_Bahu_Jln2"/>
      <sheetName val="LPA_Klas_B_2"/>
      <sheetName val="LPA_Klas_A_2"/>
      <sheetName val="Lap_Resap_Ikat2"/>
      <sheetName val="Lapis_Perekat2"/>
      <sheetName val="Laston_ACWC2"/>
      <sheetName val="Laston_AC-BC2"/>
      <sheetName val="Ac_Bc_Levelling2"/>
      <sheetName val="Met-bab2_3(2)2"/>
      <sheetName val="LMP_122"/>
      <sheetName val="surat_2"/>
      <sheetName val="ANA_LS2"/>
      <sheetName val="Met_Rtn2"/>
      <sheetName val="LMP_62"/>
      <sheetName val="LMP_72"/>
      <sheetName val="Sheet2_(2)2"/>
      <sheetName val="Sheet1_(2)2"/>
      <sheetName val="CH_Met_Bab2"/>
      <sheetName val="Ana_MPU2"/>
      <sheetName val="HSD_Upah+Alat2"/>
      <sheetName val="HSD_Bahan2"/>
      <sheetName val="Met_Bab_022"/>
      <sheetName val="Met_Bab_05_(a)2"/>
      <sheetName val="Met_Bab_05_(b)2"/>
      <sheetName val="Met_Bab_06_(a)2"/>
      <sheetName val="Met_Bab_06_(b)2"/>
      <sheetName val="Met_Bab_042"/>
      <sheetName val="Met_Bab_072"/>
      <sheetName val="Met_Bab_082"/>
      <sheetName val="Sub_Kont2"/>
      <sheetName val="BOQ_INDUK_(2)2"/>
      <sheetName val="REK_INDUK2"/>
      <sheetName val="BOQ_INDUK2"/>
      <sheetName val="ANA_mob2"/>
      <sheetName val="BAB_32"/>
      <sheetName val="ANA_BAB_32"/>
      <sheetName val="BAB_42"/>
      <sheetName val="ANA_BAB_42"/>
      <sheetName val="BAB_62"/>
      <sheetName val="ANA_BAB_62"/>
      <sheetName val="BAB_72"/>
      <sheetName val="ANA_BAB_72"/>
      <sheetName val="BAB_82"/>
      <sheetName val="ANA_BAB_82"/>
      <sheetName val="ANA_mob_(2)2"/>
      <sheetName val="SCH_pekerjaan_(2)2"/>
      <sheetName val="DAFT_PERALATAN2"/>
      <sheetName val="SCH_MOB_(2)2"/>
      <sheetName val="SCH_bahan_(2)2"/>
      <sheetName val="REK_ANAK2"/>
      <sheetName val="BOQ_ANAK2"/>
      <sheetName val="ANA_rutin2"/>
      <sheetName val="HSD_UPAH2"/>
      <sheetName val="HSD_ALAT2"/>
      <sheetName val="CONCRETE_MIXER2"/>
      <sheetName val="DUMP_TRUCK_3-42"/>
      <sheetName val="DUMP_TRUCK_2"/>
      <sheetName val="DUMP_TRUCK__TRONTON2"/>
      <sheetName val="FLAT_BED_TRUCK2"/>
      <sheetName val="MOTOR_GRADER2"/>
      <sheetName val="TRACK_LOADER2"/>
      <sheetName val="WHEEL_LOADER2"/>
      <sheetName val="THREE_WHEEL_ROLLER2"/>
      <sheetName val="TANDEM_ROLLER2"/>
      <sheetName val="TIRE_ROLLER2"/>
      <sheetName val="VIBRATORY_ROLLER2T2"/>
      <sheetName val="VIBRATORY_ROLLER_8t2"/>
      <sheetName val="CONCRETE_VIBRATOR2"/>
      <sheetName val="STONE_CRUSHER2"/>
      <sheetName val="WATER_PUMP2"/>
      <sheetName val="WATER_TANKER2"/>
      <sheetName val="PEDESTRIAN_ROLLER2"/>
      <sheetName val="JACK_HAMMER2"/>
      <sheetName val="FULVI_MIXER2"/>
      <sheetName val="CONC_PAVER2"/>
      <sheetName val="TRUCK_MIXER2"/>
      <sheetName val="BATCHING_PLANT2"/>
      <sheetName val="jadwal_alat2"/>
      <sheetName val="SCH_pekerjaan2"/>
      <sheetName val="Compatibility_Report2"/>
      <sheetName val="Analisa_HSP2"/>
      <sheetName val="HSD_BAHAN_(2)2"/>
      <sheetName val="HSD_ALAT_(2)2"/>
      <sheetName val="daf_hs2"/>
      <sheetName val="dft_alat_utam2"/>
      <sheetName val="met_bab_2_22"/>
      <sheetName val="met_3_1_(1)2"/>
      <sheetName val="Met_3_2(2)2"/>
      <sheetName val="met_5_1(1)2"/>
      <sheetName val="met_5_1(2)2"/>
      <sheetName val="met_6_3_(5)2"/>
      <sheetName val="met_6_3_(6)2"/>
      <sheetName val="met_6_3_(7)2"/>
      <sheetName val="BOQ_(2)2"/>
      <sheetName val="DAFTAR_KUANTITAS2"/>
      <sheetName val="ANALISA_DIV-72"/>
      <sheetName val="HSD_(2)2"/>
      <sheetName val="Kebutuhan_bahan2"/>
      <sheetName val="staf_(2)2"/>
      <sheetName val="peralatan_utama2"/>
      <sheetName val="luar_negeri2"/>
      <sheetName val="non_pns2"/>
      <sheetName val="surat_kuasa2"/>
      <sheetName val="MP-Div_22"/>
      <sheetName val="ANALISA_DIV-22"/>
      <sheetName val="ANALISA-Div_32"/>
      <sheetName val="ANALISA_DIV-52"/>
      <sheetName val="ANALISA_DIV-82"/>
      <sheetName val="ANALISA_DIV-62"/>
      <sheetName val="MET_BAB-072"/>
      <sheetName val="BAB_7_(2)2"/>
      <sheetName val="SCH_(3)2"/>
      <sheetName val="SRT_PNW2"/>
      <sheetName val="HSD_upah_(2)2"/>
      <sheetName val="HSD_bhn_+_ONGKOS2"/>
      <sheetName val="HSD_alt2"/>
      <sheetName val="MET_PEL2"/>
      <sheetName val="METODE_(3)2"/>
      <sheetName val="SCH_(2)2"/>
      <sheetName val="PERALATAN_MINIMUM2"/>
      <sheetName val="ANA_ONGKOS_ANGKUT2"/>
      <sheetName val="HSD_bhn_(2)2"/>
      <sheetName val="ANA_MOB_ALT2"/>
      <sheetName val="ANA_RUTIN_12"/>
      <sheetName val="MET_ANA_RUTIN2"/>
      <sheetName val="HSD_bhn2"/>
      <sheetName val="METODE_(4)2"/>
      <sheetName val="lamp_92"/>
      <sheetName val="Pas__Batu_Mortar_balance2"/>
      <sheetName val="Pas__Batu_Mortar(FE)2"/>
      <sheetName val="Bahu(L)_bal2"/>
      <sheetName val="SCHE_3"/>
      <sheetName val="Mob_3"/>
      <sheetName val="Conf_3"/>
      <sheetName val="STF_(2)3"/>
      <sheetName val="LMP_14"/>
      <sheetName val="LMP_23"/>
      <sheetName val="ANA_(BAK)3"/>
      <sheetName val="MET_(BAK)3"/>
      <sheetName val="Perhitungan_RAB3"/>
      <sheetName val="Galian_drainase_sal_3"/>
      <sheetName val="Pas_Batu_Mortar3"/>
      <sheetName val="Galian_Biasa3"/>
      <sheetName val="Penyiapa_Badan_Jln3"/>
      <sheetName val="LPA_Klas_B_Bahu_Jln3"/>
      <sheetName val="LPA_Klas_B_3"/>
      <sheetName val="LPA_Klas_A_3"/>
      <sheetName val="Lap_Resap_Ikat3"/>
      <sheetName val="Lapis_Perekat3"/>
      <sheetName val="Laston_ACWC3"/>
      <sheetName val="Laston_AC-BC3"/>
      <sheetName val="Ac_Bc_Levelling3"/>
      <sheetName val="Met-bab2_3(2)3"/>
      <sheetName val="LMP_123"/>
      <sheetName val="surat_3"/>
      <sheetName val="ANA_LS3"/>
      <sheetName val="Met_Rtn3"/>
      <sheetName val="LMP_63"/>
      <sheetName val="LMP_73"/>
      <sheetName val="Sheet2_(2)3"/>
      <sheetName val="Sheet1_(2)3"/>
      <sheetName val="CH_Met_Bab3"/>
      <sheetName val="Ana_MPU3"/>
      <sheetName val="HSD_Upah+Alat3"/>
      <sheetName val="HSD_Bahan3"/>
      <sheetName val="Met_Bab_023"/>
      <sheetName val="Met_Bab_05_(a)3"/>
      <sheetName val="Met_Bab_05_(b)3"/>
      <sheetName val="Met_Bab_06_(a)3"/>
      <sheetName val="Met_Bab_06_(b)3"/>
      <sheetName val="Met_Bab_043"/>
      <sheetName val="Met_Bab_073"/>
      <sheetName val="Met_Bab_083"/>
      <sheetName val="Sub_Kont3"/>
      <sheetName val="BOQ_INDUK_(2)3"/>
      <sheetName val="REK_INDUK3"/>
      <sheetName val="BOQ_INDUK3"/>
      <sheetName val="ANA_mob3"/>
      <sheetName val="BAB_33"/>
      <sheetName val="ANA_BAB_33"/>
      <sheetName val="BAB_43"/>
      <sheetName val="ANA_BAB_43"/>
      <sheetName val="BAB_63"/>
      <sheetName val="ANA_BAB_63"/>
      <sheetName val="BAB_73"/>
      <sheetName val="ANA_BAB_73"/>
      <sheetName val="BAB_83"/>
      <sheetName val="ANA_BAB_83"/>
      <sheetName val="ANA_mob_(2)3"/>
      <sheetName val="SCH_pekerjaan_(2)3"/>
      <sheetName val="DAFT_PERALATAN3"/>
      <sheetName val="SCH_MOB_(2)3"/>
      <sheetName val="SCH_bahan_(2)3"/>
      <sheetName val="REK_ANAK3"/>
      <sheetName val="BOQ_ANAK3"/>
      <sheetName val="ANA_rutin3"/>
      <sheetName val="HSD_UPAH3"/>
      <sheetName val="HSD_ALAT3"/>
      <sheetName val="CONCRETE_MIXER3"/>
      <sheetName val="DUMP_TRUCK_3-43"/>
      <sheetName val="DUMP_TRUCK_3"/>
      <sheetName val="DUMP_TRUCK__TRONTON3"/>
      <sheetName val="FLAT_BED_TRUCK3"/>
      <sheetName val="MOTOR_GRADER3"/>
      <sheetName val="TRACK_LOADER3"/>
      <sheetName val="WHEEL_LOADER3"/>
      <sheetName val="THREE_WHEEL_ROLLER3"/>
      <sheetName val="TANDEM_ROLLER3"/>
      <sheetName val="TIRE_ROLLER3"/>
      <sheetName val="VIBRATORY_ROLLER2T3"/>
      <sheetName val="VIBRATORY_ROLLER_8t3"/>
      <sheetName val="CONCRETE_VIBRATOR3"/>
      <sheetName val="STONE_CRUSHER3"/>
      <sheetName val="WATER_PUMP3"/>
      <sheetName val="WATER_TANKER3"/>
      <sheetName val="PEDESTRIAN_ROLLER3"/>
      <sheetName val="JACK_HAMMER3"/>
      <sheetName val="FULVI_MIXER3"/>
      <sheetName val="CONC_PAVER3"/>
      <sheetName val="TRUCK_MIXER3"/>
      <sheetName val="BATCHING_PLANT3"/>
      <sheetName val="jadwal_alat3"/>
      <sheetName val="SCH_pekerjaan3"/>
      <sheetName val="Compatibility_Report3"/>
      <sheetName val="Analisa_HSP3"/>
      <sheetName val="HSD_BAHAN_(2)3"/>
      <sheetName val="HSD_ALAT_(2)3"/>
      <sheetName val="daf_hs3"/>
      <sheetName val="dft_alat_utam3"/>
      <sheetName val="met_bab_2_23"/>
      <sheetName val="met_3_1_(1)3"/>
      <sheetName val="Met_3_2(2)3"/>
      <sheetName val="met_5_1(1)3"/>
      <sheetName val="met_5_1(2)3"/>
      <sheetName val="met_6_3_(5)3"/>
      <sheetName val="met_6_3_(6)3"/>
      <sheetName val="met_6_3_(7)3"/>
      <sheetName val="BOQ_(2)3"/>
      <sheetName val="DAFTAR_KUANTITAS3"/>
      <sheetName val="ANALISA_DIV-73"/>
      <sheetName val="HSD_(2)3"/>
      <sheetName val="Kebutuhan_bahan3"/>
      <sheetName val="staf_(2)3"/>
      <sheetName val="peralatan_utama3"/>
      <sheetName val="luar_negeri3"/>
      <sheetName val="non_pns3"/>
      <sheetName val="surat_kuasa3"/>
      <sheetName val="MP-Div_23"/>
      <sheetName val="ANALISA_DIV-23"/>
      <sheetName val="ANALISA-Div_33"/>
      <sheetName val="ANALISA_DIV-53"/>
      <sheetName val="ANALISA_DIV-83"/>
      <sheetName val="ANALISA_DIV-63"/>
      <sheetName val="MET_BAB-073"/>
      <sheetName val="BAB_7_(2)3"/>
      <sheetName val="SCH_(3)3"/>
      <sheetName val="SRT_PNW3"/>
      <sheetName val="HSD_upah_(2)3"/>
      <sheetName val="HSD_bhn_+_ONGKOS3"/>
      <sheetName val="HSD_alt3"/>
      <sheetName val="MET_PEL3"/>
      <sheetName val="METODE_(3)3"/>
      <sheetName val="SCH_(2)3"/>
      <sheetName val="PERALATAN_MINIMUM3"/>
      <sheetName val="ANA_ONGKOS_ANGKUT3"/>
      <sheetName val="HSD_bhn_(2)3"/>
      <sheetName val="ANA_MOB_ALT3"/>
      <sheetName val="ANA_RUTIN_13"/>
      <sheetName val="MET_ANA_RUTIN3"/>
      <sheetName val="HSD_bhn3"/>
      <sheetName val="METODE_(4)3"/>
      <sheetName val="lamp_93"/>
      <sheetName val="Pas__Batu_Mortar_balance3"/>
      <sheetName val="Pas__Batu_Mortar(FE)3"/>
      <sheetName val="Bahu(L)_bal3"/>
      <sheetName val="SCHE_4"/>
      <sheetName val="Mob_4"/>
      <sheetName val="Conf_4"/>
      <sheetName val="STF_(2)4"/>
      <sheetName val="LMP_15"/>
      <sheetName val="LMP_24"/>
      <sheetName val="ANA_(BAK)4"/>
      <sheetName val="MET_(BAK)4"/>
      <sheetName val="Perhitungan_RAB4"/>
      <sheetName val="Galian_drainase_sal_4"/>
      <sheetName val="Pas_Batu_Mortar4"/>
      <sheetName val="Galian_Biasa4"/>
      <sheetName val="Penyiapa_Badan_Jln4"/>
      <sheetName val="LPA_Klas_B_Bahu_Jln4"/>
      <sheetName val="LPA_Klas_B_4"/>
      <sheetName val="LPA_Klas_A_4"/>
      <sheetName val="Lap_Resap_Ikat4"/>
      <sheetName val="Lapis_Perekat4"/>
      <sheetName val="Laston_ACWC4"/>
      <sheetName val="Laston_AC-BC4"/>
      <sheetName val="Ac_Bc_Levelling4"/>
      <sheetName val="Met-bab2_3(2)4"/>
      <sheetName val="LMP_124"/>
      <sheetName val="surat_4"/>
      <sheetName val="ANA_LS4"/>
      <sheetName val="Met_Rtn4"/>
      <sheetName val="LMP_64"/>
      <sheetName val="LMP_74"/>
      <sheetName val="Sheet2_(2)4"/>
      <sheetName val="Sheet1_(2)4"/>
      <sheetName val="CH_Met_Bab4"/>
      <sheetName val="Ana_MPU4"/>
      <sheetName val="HSD_Upah+Alat4"/>
      <sheetName val="HSD_Bahan4"/>
      <sheetName val="Met_Bab_024"/>
      <sheetName val="Met_Bab_05_(a)4"/>
      <sheetName val="Met_Bab_05_(b)4"/>
      <sheetName val="Met_Bab_06_(a)4"/>
      <sheetName val="Met_Bab_06_(b)4"/>
      <sheetName val="Met_Bab_044"/>
      <sheetName val="Met_Bab_074"/>
      <sheetName val="Met_Bab_084"/>
      <sheetName val="Sub_Kont4"/>
      <sheetName val="BOQ_INDUK_(2)4"/>
      <sheetName val="REK_INDUK4"/>
      <sheetName val="BOQ_INDUK4"/>
      <sheetName val="ANA_mob4"/>
      <sheetName val="BAB_34"/>
      <sheetName val="ANA_BAB_34"/>
      <sheetName val="BAB_44"/>
      <sheetName val="ANA_BAB_44"/>
      <sheetName val="BAB_64"/>
      <sheetName val="ANA_BAB_64"/>
      <sheetName val="BAB_74"/>
      <sheetName val="ANA_BAB_74"/>
      <sheetName val="BAB_84"/>
      <sheetName val="ANA_BAB_84"/>
      <sheetName val="ANA_mob_(2)4"/>
      <sheetName val="SCH_pekerjaan_(2)4"/>
      <sheetName val="DAFT_PERALATAN4"/>
      <sheetName val="SCH_MOB_(2)4"/>
      <sheetName val="SCH_bahan_(2)4"/>
      <sheetName val="REK_ANAK4"/>
      <sheetName val="BOQ_ANAK4"/>
      <sheetName val="ANA_rutin4"/>
      <sheetName val="HSD_UPAH4"/>
      <sheetName val="HSD_ALAT4"/>
      <sheetName val="CONCRETE_MIXER4"/>
      <sheetName val="DUMP_TRUCK_3-44"/>
      <sheetName val="DUMP_TRUCK_4"/>
      <sheetName val="DUMP_TRUCK__TRONTON4"/>
      <sheetName val="FLAT_BED_TRUCK4"/>
      <sheetName val="MOTOR_GRADER4"/>
      <sheetName val="TRACK_LOADER4"/>
      <sheetName val="WHEEL_LOADER4"/>
      <sheetName val="THREE_WHEEL_ROLLER4"/>
      <sheetName val="TANDEM_ROLLER4"/>
      <sheetName val="TIRE_ROLLER4"/>
      <sheetName val="VIBRATORY_ROLLER2T4"/>
      <sheetName val="VIBRATORY_ROLLER_8t4"/>
      <sheetName val="CONCRETE_VIBRATOR4"/>
      <sheetName val="STONE_CRUSHER4"/>
      <sheetName val="WATER_PUMP4"/>
      <sheetName val="WATER_TANKER4"/>
      <sheetName val="PEDESTRIAN_ROLLER4"/>
      <sheetName val="JACK_HAMMER4"/>
      <sheetName val="FULVI_MIXER4"/>
      <sheetName val="CONC_PAVER4"/>
      <sheetName val="TRUCK_MIXER4"/>
      <sheetName val="BATCHING_PLANT4"/>
      <sheetName val="jadwal_alat4"/>
      <sheetName val="SCH_pekerjaan4"/>
      <sheetName val="Compatibility_Report4"/>
      <sheetName val="Analisa_HSP4"/>
      <sheetName val="HSD_BAHAN_(2)4"/>
      <sheetName val="HSD_ALAT_(2)4"/>
      <sheetName val="daf_hs4"/>
      <sheetName val="dft_alat_utam4"/>
      <sheetName val="met_bab_2_24"/>
      <sheetName val="met_3_1_(1)4"/>
      <sheetName val="Met_3_2(2)4"/>
      <sheetName val="met_5_1(1)4"/>
      <sheetName val="met_5_1(2)4"/>
      <sheetName val="met_6_3_(5)4"/>
      <sheetName val="met_6_3_(6)4"/>
      <sheetName val="met_6_3_(7)4"/>
      <sheetName val="BOQ_(2)4"/>
      <sheetName val="DAFTAR_KUANTITAS4"/>
      <sheetName val="ANALISA_DIV-74"/>
      <sheetName val="HSD_(2)4"/>
      <sheetName val="Kebutuhan_bahan4"/>
      <sheetName val="staf_(2)4"/>
      <sheetName val="peralatan_utama4"/>
      <sheetName val="luar_negeri4"/>
      <sheetName val="non_pns4"/>
      <sheetName val="surat_kuasa4"/>
      <sheetName val="MP-Div_24"/>
      <sheetName val="ANALISA_DIV-24"/>
      <sheetName val="ANALISA-Div_34"/>
      <sheetName val="ANALISA_DIV-54"/>
      <sheetName val="ANALISA_DIV-84"/>
      <sheetName val="ANALISA_DIV-64"/>
      <sheetName val="MET_BAB-074"/>
      <sheetName val="BAB_7_(2)4"/>
      <sheetName val="SCH_(3)4"/>
      <sheetName val="SRT_PNW4"/>
      <sheetName val="HSD_upah_(2)4"/>
      <sheetName val="HSD_bhn_+_ONGKOS4"/>
      <sheetName val="HSD_alt4"/>
      <sheetName val="MET_PEL4"/>
      <sheetName val="METODE_(3)4"/>
      <sheetName val="SCH_(2)4"/>
      <sheetName val="PERALATAN_MINIMUM4"/>
      <sheetName val="ANA_ONGKOS_ANGKUT4"/>
      <sheetName val="HSD_bhn_(2)4"/>
      <sheetName val="ANA_MOB_ALT4"/>
      <sheetName val="ANA_RUTIN_14"/>
      <sheetName val="MET_ANA_RUTIN4"/>
      <sheetName val="HSD_bhn4"/>
      <sheetName val="METODE_(4)4"/>
      <sheetName val="lamp_94"/>
      <sheetName val="Pas__Batu_Mortar_balance4"/>
      <sheetName val="Pas__Batu_Mortar(FE)4"/>
      <sheetName val="Bahu(L)_bal4"/>
      <sheetName val="Bahan"/>
      <sheetName val="VII. Tanah Dasar"/>
      <sheetName val="VIII. Pondasi Agregat"/>
      <sheetName val="I. Lalin"/>
      <sheetName val="I. Lab"/>
      <sheetName val="I. Ktr Lap"/>
      <sheetName val="I. Mob Demob"/>
      <sheetName val="I. Asbuilt"/>
      <sheetName val="I. Spanduk"/>
      <sheetName val="I. Pengamanan Utility"/>
      <sheetName val="I. Kendaraan Ops"/>
      <sheetName val="II. Pembersihan"/>
      <sheetName val="III. Bongkaran"/>
      <sheetName val="IV.Tanah"/>
      <sheetName val="DKH RAMP ON 99B"/>
      <sheetName val="VI. Drainase"/>
      <sheetName val="IX.Perkerasan"/>
      <sheetName val="X. Struktur Beton"/>
      <sheetName val="XI Baja Struktur"/>
      <sheetName val="XII. Lain-lain"/>
      <sheetName val="XIII. Pencahayaan &amp; Listrik"/>
      <sheetName val="XIV Plaza Tol"/>
      <sheetName val="H.Satuan"/>
      <sheetName val="H_Satuan"/>
      <sheetName val="Div2"/>
      <sheetName val=" anal hrg sat"/>
      <sheetName val="Rate"/>
      <sheetName val="IN"/>
      <sheetName val="D_781"/>
      <sheetName val="D_791"/>
      <sheetName val="D_801"/>
      <sheetName val="D_811"/>
      <sheetName val="D_821"/>
      <sheetName val="D_831"/>
      <sheetName val="D_841"/>
      <sheetName val="D_851"/>
      <sheetName val="D_861"/>
      <sheetName val="D_871"/>
      <sheetName val="D_881"/>
      <sheetName val="D_891"/>
      <sheetName val="D_911"/>
      <sheetName val="D_921"/>
      <sheetName val="D_931"/>
      <sheetName val="D_941"/>
      <sheetName val="D_951"/>
      <sheetName val="D_961"/>
      <sheetName val="Analisa_Str1"/>
      <sheetName val="Fill_this_out_first___1"/>
      <sheetName val="Harsat_Bahan1"/>
      <sheetName val="Harsat_Upah1"/>
      <sheetName val="DAFTAR_71"/>
      <sheetName val="analisa_el1"/>
      <sheetName val="analisa_mek1"/>
      <sheetName val="REF_ONLY1"/>
      <sheetName val="REKAP_A_BESAR1"/>
      <sheetName val="Hrg_Sat1"/>
      <sheetName val="D_78"/>
      <sheetName val="D_79"/>
      <sheetName val="D_80"/>
      <sheetName val="D_81"/>
      <sheetName val="D_82"/>
      <sheetName val="D_83"/>
      <sheetName val="D_84"/>
      <sheetName val="D_85"/>
      <sheetName val="D_86"/>
      <sheetName val="D_87"/>
      <sheetName val="D_88"/>
      <sheetName val="D_89"/>
      <sheetName val="D_91"/>
      <sheetName val="D_92"/>
      <sheetName val="D_93"/>
      <sheetName val="D_94"/>
      <sheetName val="D_95"/>
      <sheetName val="D_96"/>
      <sheetName val="Analisa_Str"/>
      <sheetName val="Fill_this_out_first___"/>
      <sheetName val="Harsat_Bahan"/>
      <sheetName val="Harsat_Upah"/>
      <sheetName val="DAFTAR_7"/>
      <sheetName val="analisa_el"/>
      <sheetName val="analisa_mek"/>
      <sheetName val="REF_ONLY"/>
      <sheetName val="REKAP_A_BESAR"/>
      <sheetName val="Hrg_Sat"/>
      <sheetName val="D_782"/>
      <sheetName val="D_792"/>
      <sheetName val="D_802"/>
      <sheetName val="D_812"/>
      <sheetName val="D_822"/>
      <sheetName val="D_832"/>
      <sheetName val="D_842"/>
      <sheetName val="D_852"/>
      <sheetName val="D_862"/>
      <sheetName val="D_872"/>
      <sheetName val="D_882"/>
      <sheetName val="D_892"/>
      <sheetName val="D_912"/>
      <sheetName val="D_922"/>
      <sheetName val="D_932"/>
      <sheetName val="D_942"/>
      <sheetName val="D_952"/>
      <sheetName val="D_962"/>
      <sheetName val="D7(1)"/>
      <sheetName val="Analisa_Str2"/>
      <sheetName val="Fill_this_out_first___2"/>
      <sheetName val="Harsat_Bahan2"/>
      <sheetName val="Harsat_Upah2"/>
      <sheetName val="DAFTAR_72"/>
      <sheetName val="analisa_el2"/>
      <sheetName val="analisa_mek2"/>
      <sheetName val="REF_ONLY2"/>
      <sheetName val="REKAP_A_BESAR2"/>
      <sheetName val="Hrg_Sat2"/>
      <sheetName val="struktur tdk dipakai"/>
      <sheetName val="Rekap Direct Cost"/>
      <sheetName val="BoQ "/>
      <sheetName val="Parameter"/>
      <sheetName val="5-Peralatan (2)"/>
      <sheetName val="3-DIV7"/>
      <sheetName val="OFFICE 2 LT"/>
      <sheetName val="data_val"/>
      <sheetName val="table"/>
      <sheetName val="Hrg Satuan"/>
      <sheetName val="Metode"/>
      <sheetName val="D_783"/>
      <sheetName val="D_793"/>
      <sheetName val="D_803"/>
      <sheetName val="D_813"/>
      <sheetName val="D_823"/>
      <sheetName val="D_833"/>
      <sheetName val="D_843"/>
      <sheetName val="D_853"/>
      <sheetName val="D_863"/>
      <sheetName val="D_873"/>
      <sheetName val="D_883"/>
      <sheetName val="D_893"/>
      <sheetName val="D_913"/>
      <sheetName val="D_923"/>
      <sheetName val="D_933"/>
      <sheetName val="D_943"/>
      <sheetName val="D_953"/>
      <sheetName val="D_963"/>
      <sheetName val="Analisa_Str3"/>
      <sheetName val="Fill_this_out_first___3"/>
      <sheetName val="Harsat_Bahan3"/>
      <sheetName val="Harsat_Upah3"/>
      <sheetName val="DAFTAR_73"/>
      <sheetName val="analisa_el3"/>
      <sheetName val="analisa_mek3"/>
      <sheetName val="REF_ONLY3"/>
      <sheetName val="REKAP_A_BESAR3"/>
      <sheetName val="Hrg_Sat3"/>
      <sheetName val="Cover"/>
      <sheetName val="Perhit.Alat"/>
      <sheetName val="ANALIS.2"/>
      <sheetName val="ANALIS.1"/>
      <sheetName val="L3 An H Sat Mob"/>
      <sheetName val="div 9"/>
      <sheetName val="dayvol WEDI"/>
      <sheetName val="dayvol adibarat"/>
      <sheetName val="ERET"/>
      <sheetName val="Meth "/>
      <sheetName val="PR"/>
      <sheetName val="pembongkaran,elastomerik"/>
      <sheetName val="Meto"/>
      <sheetName val="F1c DATA ADM6"/>
      <sheetName val="DATA_PROYEK"/>
      <sheetName val="SATER_PUMP"/>
      <sheetName val="Mat_Bab_02"/>
      <sheetName val="DATA_PROYEK1"/>
      <sheetName val="SATER_PUMP1"/>
      <sheetName val="Mat_Bab_021"/>
      <sheetName val="Perm. Test"/>
      <sheetName val="RBP1"/>
      <sheetName val="RBP2"/>
      <sheetName val="bank"/>
      <sheetName val="BL"/>
      <sheetName val="BTL"/>
      <sheetName val="gaji"/>
      <sheetName val="UR-TEKNIS"/>
      <sheetName val="Vibro_Roller"/>
      <sheetName val="Galian 1"/>
      <sheetName val="PNT"/>
      <sheetName val="BQ-E20-02(Rp)"/>
      <sheetName val="ba-op-1"/>
      <sheetName val="Indirect_Const"/>
      <sheetName val="Data Alat"/>
      <sheetName val="MASTER 1"/>
      <sheetName val="RBP-3.1-2"/>
      <sheetName val="A-ars"/>
      <sheetName val="ALAT2"/>
      <sheetName val="Koefisien"/>
      <sheetName val="Rekap BQ"/>
      <sheetName val="hardas"/>
      <sheetName val="Jadwal (New)"/>
      <sheetName val="TS"/>
      <sheetName val="mortar"/>
      <sheetName val="NP (2)"/>
      <sheetName val="mc adam"/>
      <sheetName val="ps batu&amp;brjg"/>
      <sheetName val="Analisa RAP"/>
      <sheetName val="Upah Bahan"/>
      <sheetName val="Progres Rasio LR"/>
      <sheetName val="Analisa Harsat CCO Intern"/>
      <sheetName val="Analisa Harsat"/>
      <sheetName val="AnHarSat Real Saat Ini"/>
      <sheetName val="AnHarSat Real Sd Saat Lalu"/>
      <sheetName val="BUL"/>
      <sheetName val="Daftar Alat"/>
      <sheetName val="K5"/>
      <sheetName val="Pemakaian Bahan"/>
      <sheetName val="Pengadaan Bahan"/>
      <sheetName val="Volume Intern"/>
      <sheetName val="RAP"/>
      <sheetName val="Progress Ekstern"/>
      <sheetName val="Laporan Harian"/>
      <sheetName val="Hrn I"/>
      <sheetName val="Hrn II"/>
      <sheetName val="Hrn III"/>
      <sheetName val="Harsat Alat"/>
      <sheetName val="Harsat SubKon"/>
      <sheetName val="Schedule UBA"/>
      <sheetName val="Rekap K5"/>
      <sheetName val="Biaya LONSTAD"/>
      <sheetName val="Rekap RAP"/>
      <sheetName val="Laporan Mingguan"/>
      <sheetName val="Rekap MC"/>
      <sheetName val="Volume Mingguan"/>
      <sheetName val="Laporan Bulanan"/>
      <sheetName val="Schedule Intern"/>
      <sheetName val="Rekap Sisa Bahan"/>
      <sheetName val="EARNED VALUE"/>
      <sheetName val="S.BAHAN"/>
      <sheetName val="S.UPAH"/>
      <sheetName val="1"/>
      <sheetName val="Price"/>
      <sheetName val="Alt2"/>
      <sheetName val="HK"/>
      <sheetName val="Q"/>
      <sheetName val="Rkp"/>
      <sheetName val="RAB Jalan"/>
      <sheetName val="ana drainase"/>
      <sheetName val="Agregat Kasar+ Halus "/>
    </sheetNames>
    <sheetDataSet>
      <sheetData sheetId="0" refreshError="1">
        <row r="9">
          <cell r="A9" t="str">
            <v>Bandung , 20 Desember 2000</v>
          </cell>
        </row>
        <row r="10">
          <cell r="A10" t="str">
            <v>PT. SENECA INDONESIA</v>
          </cell>
        </row>
        <row r="11">
          <cell r="A11" t="str">
            <v>ISKAK EFFERIN</v>
          </cell>
        </row>
        <row r="12">
          <cell r="A12" t="str">
            <v>Direktur Utama</v>
          </cell>
        </row>
        <row r="16">
          <cell r="A16">
            <v>36880</v>
          </cell>
        </row>
      </sheetData>
      <sheetData sheetId="1"/>
      <sheetData sheetId="2">
        <row r="9">
          <cell r="A9" t="str">
            <v>Bandung , 20 Desember 2000</v>
          </cell>
        </row>
      </sheetData>
      <sheetData sheetId="3"/>
      <sheetData sheetId="4">
        <row r="9">
          <cell r="A9" t="str">
            <v>Bandung , 20 Desember 2000</v>
          </cell>
        </row>
      </sheetData>
      <sheetData sheetId="5"/>
      <sheetData sheetId="6">
        <row r="9">
          <cell r="A9" t="str">
            <v>Bandung , 20 Desember 2000</v>
          </cell>
        </row>
      </sheetData>
      <sheetData sheetId="7" refreshError="1"/>
      <sheetData sheetId="8">
        <row r="9">
          <cell r="A9" t="str">
            <v>Bandung , 20 Desember 2000</v>
          </cell>
        </row>
      </sheetData>
      <sheetData sheetId="9">
        <row r="12">
          <cell r="I12">
            <v>17500</v>
          </cell>
        </row>
      </sheetData>
      <sheetData sheetId="10">
        <row r="9">
          <cell r="A9" t="str">
            <v>Bandung , 20 Desember 2000</v>
          </cell>
        </row>
      </sheetData>
      <sheetData sheetId="11">
        <row r="12">
          <cell r="I12">
            <v>17500</v>
          </cell>
        </row>
      </sheetData>
      <sheetData sheetId="12">
        <row r="9">
          <cell r="A9" t="str">
            <v>Bandung , 20 Desember 2000</v>
          </cell>
        </row>
      </sheetData>
      <sheetData sheetId="13">
        <row r="12">
          <cell r="I12">
            <v>17500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/>
      <sheetData sheetId="347"/>
      <sheetData sheetId="348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/>
      <sheetData sheetId="1203"/>
      <sheetData sheetId="1204"/>
      <sheetData sheetId="1205"/>
      <sheetData sheetId="1206"/>
      <sheetData sheetId="1207"/>
      <sheetData sheetId="1208"/>
      <sheetData sheetId="1209"/>
      <sheetData sheetId="1210"/>
      <sheetData sheetId="1211"/>
      <sheetData sheetId="1212"/>
      <sheetData sheetId="1213"/>
      <sheetData sheetId="1214"/>
      <sheetData sheetId="1215"/>
      <sheetData sheetId="1216"/>
      <sheetData sheetId="1217"/>
      <sheetData sheetId="1218"/>
      <sheetData sheetId="1219"/>
      <sheetData sheetId="1220"/>
      <sheetData sheetId="1221"/>
      <sheetData sheetId="1222"/>
      <sheetData sheetId="1223"/>
      <sheetData sheetId="1224"/>
      <sheetData sheetId="1225"/>
      <sheetData sheetId="1226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/>
      <sheetData sheetId="1247"/>
      <sheetData sheetId="1248"/>
      <sheetData sheetId="1249"/>
      <sheetData sheetId="1250"/>
      <sheetData sheetId="1251"/>
      <sheetData sheetId="1252"/>
      <sheetData sheetId="1253"/>
      <sheetData sheetId="1254"/>
      <sheetData sheetId="1255"/>
      <sheetData sheetId="1256"/>
      <sheetData sheetId="1257"/>
      <sheetData sheetId="1258"/>
      <sheetData sheetId="1259"/>
      <sheetData sheetId="1260"/>
      <sheetData sheetId="1261"/>
      <sheetData sheetId="1262"/>
      <sheetData sheetId="1263"/>
      <sheetData sheetId="1264"/>
      <sheetData sheetId="1265"/>
      <sheetData sheetId="1266"/>
      <sheetData sheetId="1267"/>
      <sheetData sheetId="1268"/>
      <sheetData sheetId="1269"/>
      <sheetData sheetId="1270"/>
      <sheetData sheetId="1271"/>
      <sheetData sheetId="1272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/>
      <sheetData sheetId="1288"/>
      <sheetData sheetId="1289"/>
      <sheetData sheetId="1290"/>
      <sheetData sheetId="129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Tata Suara"/>
      <sheetName val="Titik kabel"/>
      <sheetName val="Tata Suara (2)"/>
      <sheetName val="Tata Suara (3)"/>
      <sheetName val="Tata Suara (4)"/>
      <sheetName val="BAHAN"/>
      <sheetName val="Ahs.2"/>
      <sheetName val="Ahs.1"/>
      <sheetName val="HRG BHN"/>
      <sheetName val="daf-3(OK)"/>
      <sheetName val="daf-7(OK)"/>
      <sheetName val="chitimc"/>
      <sheetName val="dongia (2)"/>
      <sheetName val="LKVL-CK-HT-GD1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TH VL, NC, DDHT Thanhphuoc"/>
      <sheetName val="#REF"/>
      <sheetName val="DONGIA"/>
      <sheetName val="thao-go"/>
      <sheetName val="DON GIA"/>
      <sheetName val="TONGKE-HT"/>
      <sheetName val="DG"/>
      <sheetName val="dtxl"/>
      <sheetName val="t-h HA THE"/>
      <sheetName val="CHITIET VL-NC-TT -1p"/>
      <sheetName val="TONG HOP VL-NC TT"/>
      <sheetName val="TNHCHINH"/>
      <sheetName val="TH XL"/>
      <sheetName val="CHITIET VL-NC"/>
      <sheetName val="KPVC-BD "/>
      <sheetName val="VCV-BE-TONG"/>
      <sheetName val="harsat"/>
      <sheetName val="analisa"/>
      <sheetName val="HRG- UPAH"/>
      <sheetName val="bhn-upah"/>
      <sheetName val="Mall"/>
      <sheetName val="RAB-Bupati"/>
      <sheetName val="ESCON"/>
      <sheetName val="ES_PARK"/>
      <sheetName val="ES-PARK"/>
      <sheetName val="BAG_2"/>
      <sheetName val="TOTAL"/>
      <sheetName val="PREM"/>
      <sheetName val="daf_3_OK_"/>
      <sheetName val="daf_7_OK_"/>
      <sheetName val="Grand summary"/>
      <sheetName val="Plumbing"/>
      <sheetName val="Fire Fighting"/>
      <sheetName val="bau"/>
      <sheetName val="MAPP"/>
      <sheetName val="rek det 1-3"/>
      <sheetName val="Harsat Upah"/>
      <sheetName val="Material"/>
      <sheetName val="AC-C"/>
      <sheetName val="Bill.2. PL - SUPPLY A"/>
      <sheetName val="Daf No.3 Tsuara"/>
      <sheetName val="VC"/>
      <sheetName val="Tiepdia"/>
      <sheetName val="CHITIET VL-NC-TT-3p"/>
      <sheetName val="TDTKP"/>
      <sheetName val="TDTKP1"/>
      <sheetName val="FINISHING"/>
      <sheetName val="2.1"/>
      <sheetName val="2.2"/>
      <sheetName val="2_1"/>
      <sheetName val="Analisa Harga"/>
      <sheetName val="2_2"/>
      <sheetName val="Summary"/>
      <sheetName val="PMK"/>
      <sheetName val="villa"/>
      <sheetName val="rab lt 2 bo"/>
      <sheetName val="bhn_upah"/>
      <sheetName val="Sheet1"/>
      <sheetName val="DAF-5"/>
      <sheetName val="D6-1b"/>
      <sheetName val="Pekerjaan Utama"/>
      <sheetName val="Kuantitas &amp; Harga"/>
      <sheetName val="Rekap Biaya"/>
      <sheetName val="TOWN"/>
      <sheetName val="hsd"/>
      <sheetName val="sai"/>
      <sheetName val="#REF!"/>
      <sheetName val="tng bhn lstrk"/>
      <sheetName val="vol baja"/>
      <sheetName val="ana kusen"/>
      <sheetName val="vol struk"/>
      <sheetName val="Pek. Utama"/>
      <sheetName val="Bangunan Utama"/>
      <sheetName val="Harsat Bahan"/>
      <sheetName val="LAL - PASAR PAGI "/>
      <sheetName val="H.Satuan"/>
      <sheetName val="GRAND REKAP"/>
      <sheetName val="Harga satuan"/>
      <sheetName val="BOQ"/>
      <sheetName val="Bill_2_ PL _ SUPPLY A"/>
      <sheetName val="Tata_Suara"/>
      <sheetName val="Titik_kabel"/>
      <sheetName val="Tata_Suara_(2)"/>
      <sheetName val="Tata_Suara_(3)"/>
      <sheetName val="Tata_Suara_(4)"/>
      <sheetName val="HRG-_UPAH"/>
      <sheetName val="Ahs_2"/>
      <sheetName val="Ahs_1"/>
      <sheetName val="dongia_(2)"/>
      <sheetName val="THPDMoi__(2)"/>
      <sheetName val="TONG_HOP_VL-NC"/>
      <sheetName val="TONGKE3p_"/>
      <sheetName val="TH_VL,_NC,_DDHT_Thanhphuoc"/>
      <sheetName val="DON_GIA"/>
      <sheetName val="t-h_HA_THE"/>
      <sheetName val="CHITIET_VL-NC-TT_-1p"/>
      <sheetName val="TONG_HOP_VL-NC_TT"/>
      <sheetName val="TH_XL"/>
      <sheetName val="CHITIET_VL-NC"/>
      <sheetName val="KPVC-BD_"/>
      <sheetName val="HRG_BHN"/>
      <sheetName val="rek_det_1-3"/>
      <sheetName val="Bill_2__PL___SUPPLY_A"/>
      <sheetName val="CHITIET_VL-NC-TT-3p"/>
      <sheetName val="Sheet15"/>
      <sheetName val="AMP"/>
      <sheetName val="ANTEK-AGGA"/>
      <sheetName val="BURDA"/>
      <sheetName val="ANTEK-GAL"/>
      <sheetName val="HRS-ATB"/>
      <sheetName val="ANTEK-PRIME"/>
      <sheetName val="ANTEK-TIMB"/>
      <sheetName val="BD-LS"/>
      <sheetName val="BIA-LUMPSUM"/>
      <sheetName val="CRUSER"/>
      <sheetName val="FINAL"/>
      <sheetName val="KEBALAT"/>
      <sheetName val="DAFTAR HARGA"/>
      <sheetName val="SATUAN JADI "/>
      <sheetName val="Curves"/>
      <sheetName val="Tables"/>
      <sheetName val="Surat Penawaran"/>
      <sheetName val="BIIL ASLI"/>
      <sheetName val="THPDMoi  _2_"/>
      <sheetName val="dongia _2_"/>
      <sheetName val="TONG HOP VL_NC"/>
      <sheetName val="lam_moi"/>
      <sheetName val="TH VL_ NC_ DDHT Thanhphuoc"/>
      <sheetName val="_REF"/>
      <sheetName val="thao_go"/>
      <sheetName val="TONGKE_HT"/>
      <sheetName val="LKVL_CK_HT_GD1"/>
      <sheetName val="t_h HA THE"/>
      <sheetName val="CHITIET VL_NC_TT _1p"/>
      <sheetName val="TONG HOP VL_NC TT"/>
      <sheetName val="CHITIET VL_NC"/>
      <sheetName val="CHITIET VL_NC_TT_3p"/>
      <sheetName val="KPVC_BD "/>
      <sheetName val="VCV_BE_TONG"/>
      <sheetName val="rekap.c"/>
      <sheetName val="Hargamat"/>
      <sheetName val="A H S P"/>
      <sheetName val="BP"/>
      <sheetName val="rumus"/>
      <sheetName val="I_KAMAR"/>
      <sheetName val="304_06"/>
      <sheetName val="Analisa STR"/>
      <sheetName val="Isolasi Luar Dalam"/>
      <sheetName val="Isolasi Luar"/>
      <sheetName val="ANALISA SOFT"/>
      <sheetName val="I-KAMAR"/>
      <sheetName val="DUCTING "/>
      <sheetName val="_bhn_uph"/>
      <sheetName val="RAB Arsitektur B.Penunjang"/>
      <sheetName val="RPP01 6"/>
      <sheetName val="RPP01 3"/>
      <sheetName val="Rekap 1"/>
      <sheetName val="iTEM hARSAT"/>
      <sheetName val="DAF_7"/>
      <sheetName val="hrg-sat.pek"/>
      <sheetName val="HOK-K210"/>
      <sheetName val="Lt I"/>
      <sheetName val="rek det 1_3"/>
      <sheetName val="bahan, upah,alat"/>
      <sheetName val="DATA"/>
      <sheetName val="GTS I PS"/>
      <sheetName val="PL1"/>
      <sheetName val="PL2"/>
      <sheetName val="PL3"/>
      <sheetName val="PL4"/>
      <sheetName val="Calcu 02"/>
      <sheetName val="rab"/>
      <sheetName val="abcdef"/>
      <sheetName val="Plat"/>
      <sheetName val="Anal. Pancang"/>
      <sheetName val="Sat Pekerjaan"/>
      <sheetName val="ANALISA HARGA SATUAN"/>
      <sheetName val="REKAP AHS Lansekap"/>
      <sheetName val="blok 7"/>
      <sheetName val="BOW"/>
      <sheetName val="PRELI_CAP"/>
      <sheetName val="upah &amp; bhn"/>
      <sheetName val="RENPEN"/>
      <sheetName val="UPAH &amp; BHN ARS"/>
      <sheetName val="AHS ARS"/>
      <sheetName val="Alat"/>
      <sheetName val="Upah"/>
      <sheetName val="Sat Upah"/>
      <sheetName val="Sat Bah _ Up"/>
      <sheetName val="NP"/>
      <sheetName val="Tata_Suara2"/>
      <sheetName val="Titik_kabel2"/>
      <sheetName val="Tata_Suara_(2)2"/>
      <sheetName val="Tata_Suara_(3)2"/>
      <sheetName val="Tata_Suara_(4)2"/>
      <sheetName val="Ahs_22"/>
      <sheetName val="Ahs_12"/>
      <sheetName val="Pekerjaan_Utama1"/>
      <sheetName val="Kuantitas_&amp;_Harga1"/>
      <sheetName val="Rekap_Biaya1"/>
      <sheetName val="HRG-_UPAH2"/>
      <sheetName val="dongia_(2)2"/>
      <sheetName val="THPDMoi__(2)2"/>
      <sheetName val="TONG_HOP_VL-NC2"/>
      <sheetName val="TONGKE3p_2"/>
      <sheetName val="TH_VL,_NC,_DDHT_Thanhphuoc2"/>
      <sheetName val="DON_GIA2"/>
      <sheetName val="t-h_HA_THE2"/>
      <sheetName val="CHITIET_VL-NC-TT_-1p2"/>
      <sheetName val="TONG_HOP_VL-NC_TT2"/>
      <sheetName val="TH_XL2"/>
      <sheetName val="CHITIET_VL-NC2"/>
      <sheetName val="KPVC-BD_2"/>
      <sheetName val="HRG_BHN2"/>
      <sheetName val="Grand_summary1"/>
      <sheetName val="CHITIET_VL-NC-TT-3p2"/>
      <sheetName val="Fire_Fighting1"/>
      <sheetName val="rek_det_1-32"/>
      <sheetName val="Harsat_Upah1"/>
      <sheetName val="tng_bhn_lstrk1"/>
      <sheetName val="vol_baja1"/>
      <sheetName val="ana_kusen1"/>
      <sheetName val="vol_struk1"/>
      <sheetName val="Harsat_Bahan1"/>
      <sheetName val="LAL_-_PASAR_PAGI_1"/>
      <sheetName val="H_Satuan1"/>
      <sheetName val="Pek__Utama1"/>
      <sheetName val="GRAND_REKAP1"/>
      <sheetName val="Bangunan_Utama1"/>
      <sheetName val="Bill_2__PL_-_SUPPLY_A1"/>
      <sheetName val="DAFTAR_HARGA1"/>
      <sheetName val="SATUAN_JADI_1"/>
      <sheetName val="Bill_2__PL___SUPPLY_A2"/>
      <sheetName val="Anal__Pancang1"/>
      <sheetName val="Sat_Pekerjaan1"/>
      <sheetName val="ANALISA_HARGA_SATUAN1"/>
      <sheetName val="REKAP_AHS_Lansekap1"/>
      <sheetName val="rab_lt_2_bo1"/>
      <sheetName val="2_12"/>
      <sheetName val="2_22"/>
      <sheetName val="Analisa_Harga1"/>
      <sheetName val="Daf_No_3_Tsuara1"/>
      <sheetName val="Calcu_021"/>
      <sheetName val="blok_71"/>
      <sheetName val="THPDMoi___2_1"/>
      <sheetName val="dongia__2_1"/>
      <sheetName val="TONG_HOP_VL_NC1"/>
      <sheetName val="TH_VL__NC__DDHT_Thanhphuoc1"/>
      <sheetName val="t_h_HA_THE1"/>
      <sheetName val="CHITIET_VL_NC_TT__1p1"/>
      <sheetName val="TONG_HOP_VL_NC_TT1"/>
      <sheetName val="CHITIET_VL_NC1"/>
      <sheetName val="CHITIET_VL_NC_TT_3p1"/>
      <sheetName val="KPVC_BD_1"/>
      <sheetName val="rekap_c1"/>
      <sheetName val="Surat_Penawaran1"/>
      <sheetName val="BIIL_ASLI1"/>
      <sheetName val="UPAH_&amp;_BHN_ARS1"/>
      <sheetName val="AHS_ARS1"/>
      <sheetName val="RAB_Arsitektur_B_Penunjang1"/>
      <sheetName val="A_H_S_P1"/>
      <sheetName val="DUCTING_1"/>
      <sheetName val="upah_&amp;_bhn1"/>
      <sheetName val="Isolasi_Luar_Dalam1"/>
      <sheetName val="Isolasi_Luar1"/>
      <sheetName val="Analisa_STR1"/>
      <sheetName val="ANALISA_SOFT1"/>
      <sheetName val="RPP01_61"/>
      <sheetName val="RPP01_31"/>
      <sheetName val="Rekap_11"/>
      <sheetName val="iTEM_hARSAT1"/>
      <sheetName val="Sat_Upah1"/>
      <sheetName val="Sat_Bah___Up1"/>
      <sheetName val="Lt_I1"/>
      <sheetName val="Tata_Suara1"/>
      <sheetName val="Titik_kabel1"/>
      <sheetName val="Tata_Suara_(2)1"/>
      <sheetName val="Tata_Suara_(3)1"/>
      <sheetName val="Tata_Suara_(4)1"/>
      <sheetName val="Ahs_21"/>
      <sheetName val="Ahs_11"/>
      <sheetName val="Pekerjaan_Utama"/>
      <sheetName val="Kuantitas_&amp;_Harga"/>
      <sheetName val="Rekap_Biaya"/>
      <sheetName val="HRG-_UPAH1"/>
      <sheetName val="dongia_(2)1"/>
      <sheetName val="THPDMoi__(2)1"/>
      <sheetName val="TONG_HOP_VL-NC1"/>
      <sheetName val="TONGKE3p_1"/>
      <sheetName val="TH_VL,_NC,_DDHT_Thanhphuoc1"/>
      <sheetName val="DON_GIA1"/>
      <sheetName val="t-h_HA_THE1"/>
      <sheetName val="CHITIET_VL-NC-TT_-1p1"/>
      <sheetName val="TONG_HOP_VL-NC_TT1"/>
      <sheetName val="TH_XL1"/>
      <sheetName val="CHITIET_VL-NC1"/>
      <sheetName val="KPVC-BD_1"/>
      <sheetName val="HRG_BHN1"/>
      <sheetName val="Grand_summary"/>
      <sheetName val="CHITIET_VL-NC-TT-3p1"/>
      <sheetName val="Fire_Fighting"/>
      <sheetName val="rek_det_1-31"/>
      <sheetName val="Harsat_Upah"/>
      <sheetName val="tng_bhn_lstrk"/>
      <sheetName val="vol_baja"/>
      <sheetName val="ana_kusen"/>
      <sheetName val="vol_struk"/>
      <sheetName val="Harsat_Bahan"/>
      <sheetName val="LAL_-_PASAR_PAGI_"/>
      <sheetName val="H_Satuan"/>
      <sheetName val="Pek__Utama"/>
      <sheetName val="GRAND_REKAP"/>
      <sheetName val="Bangunan_Utama"/>
      <sheetName val="Bill_2__PL_-_SUPPLY_A"/>
      <sheetName val="DAFTAR_HARGA"/>
      <sheetName val="SATUAN_JADI_"/>
      <sheetName val="Bill_2__PL___SUPPLY_A1"/>
      <sheetName val="Anal__Pancang"/>
      <sheetName val="Sat_Pekerjaan"/>
      <sheetName val="ANALISA_HARGA_SATUAN"/>
      <sheetName val="REKAP_AHS_Lansekap"/>
      <sheetName val="rab_lt_2_bo"/>
      <sheetName val="2_11"/>
      <sheetName val="2_21"/>
      <sheetName val="Analisa_Harga"/>
      <sheetName val="Daf_No_3_Tsuara"/>
      <sheetName val="blok_7"/>
      <sheetName val="Calcu_02"/>
      <sheetName val="THPDMoi___2_"/>
      <sheetName val="dongia__2_"/>
      <sheetName val="TONG_HOP_VL_NC"/>
      <sheetName val="TH_VL__NC__DDHT_Thanhphuoc"/>
      <sheetName val="t_h_HA_THE"/>
      <sheetName val="CHITIET_VL_NC_TT__1p"/>
      <sheetName val="TONG_HOP_VL_NC_TT"/>
      <sheetName val="CHITIET_VL_NC"/>
      <sheetName val="CHITIET_VL_NC_TT_3p"/>
      <sheetName val="KPVC_BD_"/>
      <sheetName val="rekap_c"/>
      <sheetName val="Surat_Penawaran"/>
      <sheetName val="BIIL_ASLI"/>
      <sheetName val="A_H_S_P"/>
      <sheetName val="DUCTING_"/>
      <sheetName val="upah_&amp;_bhn"/>
      <sheetName val="UPAH_&amp;_BHN_ARS"/>
      <sheetName val="AHS_ARS"/>
      <sheetName val="RAB_Arsitektur_B_Penunjang"/>
      <sheetName val="Isolasi_Luar_Dalam"/>
      <sheetName val="Isolasi_Luar"/>
      <sheetName val="Analisa_STR"/>
      <sheetName val="ANALISA_SOFT"/>
      <sheetName val="RPP01_6"/>
      <sheetName val="RPP01_3"/>
      <sheetName val="Rekap_1"/>
      <sheetName val="iTEM_hARSAT"/>
      <sheetName val="Sat_Upah"/>
      <sheetName val="Sat_Bah___Up"/>
      <sheetName val="Lt_I"/>
      <sheetName val="Tata_Suara3"/>
      <sheetName val="Titik_kabel3"/>
      <sheetName val="Tata_Suara_(2)3"/>
      <sheetName val="Tata_Suara_(3)3"/>
      <sheetName val="Tata_Suara_(4)3"/>
      <sheetName val="Ahs_23"/>
      <sheetName val="Ahs_13"/>
      <sheetName val="Pekerjaan_Utama2"/>
      <sheetName val="Kuantitas_&amp;_Harga2"/>
      <sheetName val="Rekap_Biaya2"/>
      <sheetName val="HRG-_UPAH3"/>
      <sheetName val="dongia_(2)3"/>
      <sheetName val="THPDMoi__(2)3"/>
      <sheetName val="TONG_HOP_VL-NC3"/>
      <sheetName val="TONGKE3p_3"/>
      <sheetName val="TH_VL,_NC,_DDHT_Thanhphuoc3"/>
      <sheetName val="DON_GIA3"/>
      <sheetName val="t-h_HA_THE3"/>
      <sheetName val="CHITIET_VL-NC-TT_-1p3"/>
      <sheetName val="TONG_HOP_VL-NC_TT3"/>
      <sheetName val="TH_XL3"/>
      <sheetName val="CHITIET_VL-NC3"/>
      <sheetName val="KPVC-BD_3"/>
      <sheetName val="HRG_BHN3"/>
      <sheetName val="Grand_summary2"/>
      <sheetName val="CHITIET_VL-NC-TT-3p3"/>
      <sheetName val="Fire_Fighting2"/>
      <sheetName val="rek_det_1-33"/>
      <sheetName val="Harsat_Upah2"/>
      <sheetName val="tng_bhn_lstrk2"/>
      <sheetName val="vol_baja2"/>
      <sheetName val="ana_kusen2"/>
      <sheetName val="vol_struk2"/>
      <sheetName val="Harsat_Bahan2"/>
      <sheetName val="LAL_-_PASAR_PAGI_2"/>
      <sheetName val="H_Satuan2"/>
      <sheetName val="Pek__Utama2"/>
      <sheetName val="GRAND_REKAP2"/>
      <sheetName val="Bangunan_Utama2"/>
      <sheetName val="Bill_2__PL_-_SUPPLY_A2"/>
      <sheetName val="DAFTAR_HARGA2"/>
      <sheetName val="SATUAN_JADI_2"/>
      <sheetName val="Bill_2__PL___SUPPLY_A3"/>
      <sheetName val="Anal__Pancang2"/>
      <sheetName val="Sat_Pekerjaan2"/>
      <sheetName val="ANALISA_HARGA_SATUAN2"/>
      <sheetName val="REKAP_AHS_Lansekap2"/>
      <sheetName val="rab_lt_2_bo2"/>
      <sheetName val="2_13"/>
      <sheetName val="2_23"/>
      <sheetName val="Analisa_Harga2"/>
      <sheetName val="Daf_No_3_Tsuara2"/>
      <sheetName val="Calcu_022"/>
      <sheetName val="blok_72"/>
      <sheetName val="THPDMoi___2_2"/>
      <sheetName val="dongia__2_2"/>
      <sheetName val="TONG_HOP_VL_NC2"/>
      <sheetName val="TH_VL__NC__DDHT_Thanhphuoc2"/>
      <sheetName val="t_h_HA_THE2"/>
      <sheetName val="CHITIET_VL_NC_TT__1p2"/>
      <sheetName val="TONG_HOP_VL_NC_TT2"/>
      <sheetName val="CHITIET_VL_NC2"/>
      <sheetName val="CHITIET_VL_NC_TT_3p2"/>
      <sheetName val="KPVC_BD_2"/>
      <sheetName val="rekap_c2"/>
      <sheetName val="Surat_Penawaran2"/>
      <sheetName val="BIIL_ASLI2"/>
      <sheetName val="UPAH_&amp;_BHN_ARS2"/>
      <sheetName val="AHS_ARS2"/>
      <sheetName val="RAB_Arsitektur_B_Penunjang2"/>
      <sheetName val="A_H_S_P2"/>
      <sheetName val="DUCTING_2"/>
      <sheetName val="upah_&amp;_bhn2"/>
      <sheetName val="Isolasi_Luar_Dalam2"/>
      <sheetName val="Isolasi_Luar2"/>
      <sheetName val="Analisa_STR2"/>
      <sheetName val="ANALISA_SOFT2"/>
      <sheetName val="RPP01_62"/>
      <sheetName val="RPP01_32"/>
      <sheetName val="Rekap_12"/>
      <sheetName val="iTEM_hARSAT2"/>
      <sheetName val="Sat_Upah2"/>
      <sheetName val="Sat_Bah___Up2"/>
      <sheetName val="Lt_I2"/>
      <sheetName val="Tata_Suara4"/>
      <sheetName val="Titik_kabel4"/>
      <sheetName val="Tata_Suara_(2)4"/>
      <sheetName val="Tata_Suara_(3)4"/>
      <sheetName val="Tata_Suara_(4)4"/>
      <sheetName val="Ahs_24"/>
      <sheetName val="Ahs_14"/>
      <sheetName val="Pekerjaan_Utama3"/>
      <sheetName val="Kuantitas_&amp;_Harga3"/>
      <sheetName val="Rekap_Biaya3"/>
      <sheetName val="HRG-_UPAH4"/>
      <sheetName val="dongia_(2)4"/>
      <sheetName val="THPDMoi__(2)4"/>
      <sheetName val="TONG_HOP_VL-NC4"/>
      <sheetName val="TONGKE3p_4"/>
      <sheetName val="TH_VL,_NC,_DDHT_Thanhphuoc4"/>
      <sheetName val="DON_GIA4"/>
      <sheetName val="t-h_HA_THE4"/>
      <sheetName val="CHITIET_VL-NC-TT_-1p4"/>
      <sheetName val="TONG_HOP_VL-NC_TT4"/>
      <sheetName val="TH_XL4"/>
      <sheetName val="CHITIET_VL-NC4"/>
      <sheetName val="KPVC-BD_4"/>
      <sheetName val="HRG_BHN4"/>
      <sheetName val="Grand_summary3"/>
      <sheetName val="CHITIET_VL-NC-TT-3p4"/>
      <sheetName val="Fire_Fighting3"/>
      <sheetName val="rek_det_1-34"/>
      <sheetName val="Harsat_Upah3"/>
      <sheetName val="tng_bhn_lstrk3"/>
      <sheetName val="vol_baja3"/>
      <sheetName val="ana_kusen3"/>
      <sheetName val="vol_struk3"/>
      <sheetName val="Harsat_Bahan3"/>
      <sheetName val="LAL_-_PASAR_PAGI_3"/>
      <sheetName val="H_Satuan3"/>
      <sheetName val="Pek__Utama3"/>
      <sheetName val="GRAND_REKAP3"/>
      <sheetName val="Bangunan_Utama3"/>
      <sheetName val="Bill_2__PL_-_SUPPLY_A3"/>
      <sheetName val="DAFTAR_HARGA3"/>
      <sheetName val="SATUAN_JADI_3"/>
      <sheetName val="Bill_2__PL___SUPPLY_A4"/>
      <sheetName val="Anal__Pancang3"/>
      <sheetName val="Sat_Pekerjaan3"/>
      <sheetName val="ANALISA_HARGA_SATUAN3"/>
      <sheetName val="REKAP_AHS_Lansekap3"/>
      <sheetName val="rab_lt_2_bo3"/>
      <sheetName val="2_14"/>
      <sheetName val="2_24"/>
      <sheetName val="Analisa_Harga3"/>
      <sheetName val="Daf_No_3_Tsuara3"/>
      <sheetName val="blok_73"/>
      <sheetName val="Calcu_023"/>
      <sheetName val="THPDMoi___2_3"/>
      <sheetName val="dongia__2_3"/>
      <sheetName val="TONG_HOP_VL_NC3"/>
      <sheetName val="TH_VL__NC__DDHT_Thanhphuoc3"/>
      <sheetName val="t_h_HA_THE3"/>
      <sheetName val="CHITIET_VL_NC_TT__1p3"/>
      <sheetName val="TONG_HOP_VL_NC_TT3"/>
      <sheetName val="CHITIET_VL_NC3"/>
      <sheetName val="CHITIET_VL_NC_TT_3p3"/>
      <sheetName val="KPVC_BD_3"/>
      <sheetName val="rekap_c3"/>
      <sheetName val="Surat_Penawaran3"/>
      <sheetName val="BIIL_ASLI3"/>
      <sheetName val="A_H_S_P3"/>
      <sheetName val="DUCTING_3"/>
      <sheetName val="upah_&amp;_bhn3"/>
      <sheetName val="UPAH_&amp;_BHN_ARS3"/>
      <sheetName val="AHS_ARS3"/>
      <sheetName val="RAB_Arsitektur_B_Penunjang3"/>
      <sheetName val="Isolasi_Luar_Dalam3"/>
      <sheetName val="Isolasi_Luar3"/>
      <sheetName val="Analisa_STR3"/>
      <sheetName val="ANALISA_SOFT3"/>
      <sheetName val="RPP01_63"/>
      <sheetName val="RPP01_33"/>
      <sheetName val="Rekap_13"/>
      <sheetName val="iTEM_hARSAT3"/>
      <sheetName val="Sat_Upah3"/>
      <sheetName val="Sat_Bah___Up3"/>
      <sheetName val="Lt_I3"/>
      <sheetName val="upah bahan"/>
      <sheetName val="ana"/>
      <sheetName val="Sub"/>
      <sheetName val="H-SAT"/>
      <sheetName val="ANL"/>
      <sheetName val="RAPI"/>
      <sheetName val="Har_mat"/>
      <sheetName val="Progres Rasio LR"/>
      <sheetName val="Harsat Alat"/>
      <sheetName val="RAP Change"/>
      <sheetName val="DATA PROYEK"/>
      <sheetName val="Analisa Harsat"/>
      <sheetName val="Renc Camp"/>
      <sheetName val="Rekap RAP"/>
      <sheetName val="BUL"/>
      <sheetName val="Bantu"/>
      <sheetName val="K5"/>
      <sheetName val="Volume Intern"/>
      <sheetName val="Volume Ekstern"/>
      <sheetName val="RAP"/>
      <sheetName val="Schedule"/>
      <sheetName val="Progress Ekstern"/>
      <sheetName val="Harsat SubKon"/>
      <sheetName val="BA Pemeriksaan"/>
      <sheetName val="Schedule Bahan"/>
      <sheetName val="Rekap K5"/>
      <sheetName val="Koefisien"/>
      <sheetName val="BA Evaluasi"/>
      <sheetName val="Biaya LONSTAD"/>
      <sheetName val="Laporan Mingguan"/>
      <sheetName val="BAP"/>
      <sheetName val="BA Fisik"/>
      <sheetName val="Penilaian Hasil FHO"/>
      <sheetName val="Penilaian Hasil PHO"/>
      <sheetName val="Penyampaian Evaluasi"/>
      <sheetName val="Permhnan FHO"/>
      <sheetName val="Permhnan PHO"/>
      <sheetName val="Proposal"/>
      <sheetName val="Pemakaian Bahan"/>
      <sheetName val="Pengadaan Bahan"/>
      <sheetName val="Volume Mingguan"/>
      <sheetName val="Laporan Bulanan"/>
      <sheetName val="M E N U"/>
      <sheetName val="Schedule I"/>
      <sheetName val="S D"/>
      <sheetName val="Rekap MC"/>
      <sheetName val="Rekap Sisa Bahan"/>
      <sheetName val="RAP Sisa"/>
      <sheetName val="EARNED VALUE"/>
      <sheetName val="Und. RptFHO"/>
      <sheetName val="Und. RptPHO"/>
      <sheetName val="Memb Schd"/>
      <sheetName val="IPL_SCHEDULE"/>
      <sheetName val="Cash Flow"/>
      <sheetName val="1195 B1"/>
      <sheetName val="REF.ONLY"/>
      <sheetName val="Kuantitas _ Harga"/>
      <sheetName val="LPP-201"/>
      <sheetName val="References"/>
      <sheetName val="A_2"/>
      <sheetName val="FORMESTIMASI"/>
      <sheetName val="basic"/>
      <sheetName val="MAP"/>
      <sheetName val="rekap"/>
      <sheetName val="O&amp;O-Alat"/>
      <sheetName val="Material-mr"/>
      <sheetName val="BQ"/>
      <sheetName val="Daftar Upah"/>
      <sheetName val="Sat~Bahu"/>
      <sheetName val="Penwrn"/>
      <sheetName val="Analisa pre"/>
      <sheetName val="Materials"/>
      <sheetName val="Equipment"/>
      <sheetName val="Labour"/>
      <sheetName val="BQ Rekap"/>
      <sheetName val="REKAPITULASI"/>
      <sheetName val="H Satuan Dasar"/>
      <sheetName val="Satuan Upah &amp; Bahan"/>
      <sheetName val="Analysis"/>
      <sheetName val="Written"/>
      <sheetName val="HB "/>
      <sheetName val="Analisa-S"/>
      <sheetName val="SP"/>
      <sheetName val="Pile Cap"/>
      <sheetName val="subkon"/>
      <sheetName val="Bahan B"/>
      <sheetName val="Sheet2"/>
      <sheetName val="Sheet3"/>
      <sheetName val="Alat B"/>
      <sheetName val="div-4"/>
      <sheetName val="DIV 2"/>
      <sheetName val="DIV 8"/>
      <sheetName val="UBA"/>
      <sheetName val="DIV 7"/>
      <sheetName val="DIV 3"/>
      <sheetName val="Peralatan"/>
      <sheetName val="ANL_TEK.6"/>
      <sheetName val="SAT-DAS"/>
      <sheetName val="Analisa (ok punya)"/>
      <sheetName val="Tataudara"/>
      <sheetName val="Harga Satuan Alat Jadi"/>
      <sheetName val="ana_str"/>
      <sheetName val="Agregat Halus _ Kasar"/>
      <sheetName val="HrgUpahBahan"/>
      <sheetName val="HARGA"/>
      <sheetName val="div-2"/>
      <sheetName val="div-3"/>
      <sheetName val="div-5"/>
      <sheetName val="div-7"/>
      <sheetName val="div-8"/>
      <sheetName val="anal"/>
      <sheetName val="Upah_Bahan"/>
      <sheetName val="HARGA ALAT"/>
      <sheetName val="4-Basic Price"/>
      <sheetName val="Rutin"/>
      <sheetName val="Analisa Quarry"/>
      <sheetName val="Agregat Halus &amp; Kasar"/>
      <sheetName val="rekap-analis"/>
      <sheetName val="hrg-dsr"/>
      <sheetName val="(ANALISA-lain)"/>
      <sheetName val="Harga S Dasar UNTUK IDISI"/>
      <sheetName val="isian"/>
      <sheetName val=" UPAH BAHAN"/>
      <sheetName val="5-ALAT(1)"/>
      <sheetName val="An_pdkg"/>
      <sheetName val="Daf.Harga-Upah"/>
      <sheetName val="keb-BHN"/>
      <sheetName val="sche"/>
      <sheetName val="2_9"/>
      <sheetName val="hsatdas"/>
      <sheetName val="analisa alat"/>
      <sheetName val="REK.EE"/>
      <sheetName val="ANA-C"/>
      <sheetName val="BHN-UPH-ALT"/>
      <sheetName val="PM"/>
      <sheetName val="name"/>
      <sheetName val="Dash"/>
      <sheetName val="Unit-P"/>
      <sheetName val="Own"/>
      <sheetName val="BoQ-Gen"/>
      <sheetName val="BREAKSCD"/>
      <sheetName val="Peralatan (2)"/>
      <sheetName val="Basic Price"/>
      <sheetName val="Progress"/>
      <sheetName val="Alat Berat"/>
      <sheetName val="Hargabahan"/>
      <sheetName val="Kuantitas"/>
      <sheetName val="analisa3"/>
      <sheetName val="analisa7"/>
      <sheetName val="pante riek"/>
      <sheetName val="analisa dermaga"/>
      <sheetName val="bhn"/>
      <sheetName val="uph"/>
      <sheetName val="BQ-E20-02(Rp)"/>
      <sheetName val="7a. Compar.Asphalt (Machine)"/>
      <sheetName val="4.Equipment Cos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alisa Quarry"/>
      <sheetName val="Agregat Kasar+ Halus "/>
    </sheetNames>
    <sheetDataSet>
      <sheetData sheetId="0"/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  <sheetName val="HSLAIN-LAIN"/>
      <sheetName val="Peralatan"/>
      <sheetName val="NP-2"/>
      <sheetName val="Analisa Quarry"/>
      <sheetName val="Basic Price"/>
      <sheetName val="NP-9"/>
      <sheetName val="NP-8"/>
      <sheetName val="NP-7"/>
      <sheetName val="NP-6"/>
      <sheetName val="NP-4"/>
      <sheetName val="NP-3"/>
      <sheetName val="Mobilisasi"/>
      <sheetName val="Informasi"/>
      <sheetName val="NP-10"/>
      <sheetName val="NP-5"/>
      <sheetName val="XXXXXX"/>
      <sheetName val="Agregat ABC"/>
      <sheetName val="NP-7(1)"/>
      <sheetName val="Rekap - EE"/>
      <sheetName val="BQ - EE"/>
      <sheetName val="BQ - EE - RCT 4@25"/>
      <sheetName val="Kuantitas RCT 4@25"/>
      <sheetName val="BQ - EE - Rangka Lengkung"/>
      <sheetName val="Kuantitas Rangka Lengkung)"/>
      <sheetName val="BQ - EE - PC 3@35"/>
      <sheetName val="Kuantitas PC 3@35"/>
      <sheetName val="BQ - EE - Total"/>
      <sheetName val="Daf-isi"/>
      <sheetName val="Batas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ANALISA HARGA SATUAN</v>
          </cell>
        </row>
        <row r="3">
          <cell r="A3" t="str">
            <v>PROYEK</v>
          </cell>
          <cell r="D3" t="str">
            <v xml:space="preserve">: </v>
          </cell>
        </row>
        <row r="4">
          <cell r="A4" t="str">
            <v>No. PAKET KONTRAK</v>
          </cell>
          <cell r="D4" t="str">
            <v xml:space="preserve">: </v>
          </cell>
        </row>
        <row r="5">
          <cell r="A5" t="str">
            <v>NAMA PAKET</v>
          </cell>
          <cell r="D5" t="str">
            <v>: Pemb. Jembatan Kampar</v>
          </cell>
        </row>
        <row r="6">
          <cell r="A6" t="str">
            <v>PROP / KAB / KOTA</v>
          </cell>
          <cell r="D6" t="str">
            <v>: Sumbar/Limapuluh Kota</v>
          </cell>
        </row>
        <row r="7">
          <cell r="A7" t="str">
            <v>ITEM PEMBAYARAN NO.</v>
          </cell>
          <cell r="D7" t="str">
            <v>:  8.6. (1)</v>
          </cell>
        </row>
        <row r="8">
          <cell r="A8" t="str">
            <v>JENIS PEKERJAAN</v>
          </cell>
          <cell r="D8" t="str">
            <v>:  Penerangan Jalan</v>
          </cell>
        </row>
        <row r="9">
          <cell r="A9" t="str">
            <v>SATUAN PEMBAYARAN</v>
          </cell>
          <cell r="D9" t="str">
            <v>:  Buah</v>
          </cell>
        </row>
        <row r="11">
          <cell r="A11" t="str">
            <v>NO.</v>
          </cell>
          <cell r="B11" t="str">
            <v>URAIAN</v>
          </cell>
          <cell r="E11" t="str">
            <v>SATUAN</v>
          </cell>
          <cell r="F11" t="str">
            <v>KUANTITAS</v>
          </cell>
          <cell r="G11" t="str">
            <v>BIAYA SATUAN (Rp)</v>
          </cell>
          <cell r="H11" t="str">
            <v>JUMLAH (Rp)</v>
          </cell>
        </row>
        <row r="12">
          <cell r="A12" t="str">
            <v>A</v>
          </cell>
          <cell r="B12" t="str">
            <v xml:space="preserve">  Tenaga Kerja</v>
          </cell>
        </row>
        <row r="13">
          <cell r="A13">
            <v>1</v>
          </cell>
          <cell r="B13" t="str">
            <v xml:space="preserve">  Mandor</v>
          </cell>
          <cell r="E13" t="str">
            <v>jam</v>
          </cell>
          <cell r="F13">
            <v>0.5</v>
          </cell>
          <cell r="G13">
            <v>7500</v>
          </cell>
          <cell r="H13">
            <v>3750</v>
          </cell>
        </row>
        <row r="14">
          <cell r="A14">
            <v>2</v>
          </cell>
          <cell r="B14" t="str">
            <v xml:space="preserve">  Pekerja terlatih</v>
          </cell>
          <cell r="E14" t="str">
            <v>jam</v>
          </cell>
          <cell r="F14">
            <v>0.75</v>
          </cell>
          <cell r="G14">
            <v>7000</v>
          </cell>
          <cell r="H14">
            <v>5250</v>
          </cell>
        </row>
        <row r="15">
          <cell r="A15">
            <v>3</v>
          </cell>
          <cell r="B15" t="str">
            <v xml:space="preserve">  Pekerja</v>
          </cell>
          <cell r="E15" t="str">
            <v>jam</v>
          </cell>
          <cell r="F15">
            <v>4</v>
          </cell>
          <cell r="G15">
            <v>4500</v>
          </cell>
          <cell r="H15">
            <v>18000</v>
          </cell>
        </row>
        <row r="16">
          <cell r="H16">
            <v>0</v>
          </cell>
        </row>
        <row r="17">
          <cell r="H17">
            <v>0</v>
          </cell>
        </row>
        <row r="18">
          <cell r="D18" t="str">
            <v>Sub Total ( A )</v>
          </cell>
          <cell r="H18">
            <v>27000</v>
          </cell>
        </row>
        <row r="19">
          <cell r="A19" t="str">
            <v>B</v>
          </cell>
          <cell r="B19" t="str">
            <v xml:space="preserve">   Bahan</v>
          </cell>
        </row>
        <row r="20">
          <cell r="A20">
            <v>1</v>
          </cell>
          <cell r="B20" t="str">
            <v xml:space="preserve"> Galian tanah dan Timbunan</v>
          </cell>
          <cell r="E20" t="str">
            <v>m'</v>
          </cell>
          <cell r="F20">
            <v>6</v>
          </cell>
          <cell r="G20">
            <v>16500</v>
          </cell>
          <cell r="H20">
            <v>99000</v>
          </cell>
        </row>
        <row r="21">
          <cell r="A21">
            <v>2</v>
          </cell>
          <cell r="B21" t="str">
            <v xml:space="preserve"> Tiang PJU 11 m', 5,4,3" + Stang ornamen</v>
          </cell>
          <cell r="E21" t="str">
            <v>batang</v>
          </cell>
          <cell r="F21">
            <v>1</v>
          </cell>
          <cell r="G21">
            <v>1500000</v>
          </cell>
          <cell r="H21">
            <v>1500000</v>
          </cell>
        </row>
        <row r="22">
          <cell r="A22">
            <v>3</v>
          </cell>
          <cell r="B22" t="str">
            <v xml:space="preserve"> Kabel NYF GBY 4x6 mm </v>
          </cell>
          <cell r="E22" t="str">
            <v>m'</v>
          </cell>
          <cell r="F22">
            <v>60</v>
          </cell>
          <cell r="G22">
            <v>25000</v>
          </cell>
          <cell r="H22">
            <v>1500000</v>
          </cell>
        </row>
        <row r="23">
          <cell r="A23">
            <v>4</v>
          </cell>
          <cell r="B23" t="str">
            <v xml:space="preserve"> Pasir timbun</v>
          </cell>
          <cell r="E23" t="str">
            <v>m3</v>
          </cell>
          <cell r="F23">
            <v>1.6</v>
          </cell>
          <cell r="G23">
            <v>39100</v>
          </cell>
          <cell r="H23">
            <v>62560</v>
          </cell>
        </row>
        <row r="24">
          <cell r="A24">
            <v>5</v>
          </cell>
          <cell r="B24" t="str">
            <v xml:space="preserve"> Batu bata</v>
          </cell>
          <cell r="E24" t="str">
            <v>buah</v>
          </cell>
          <cell r="F24">
            <v>240</v>
          </cell>
          <cell r="G24">
            <v>500</v>
          </cell>
          <cell r="H24">
            <v>120000</v>
          </cell>
        </row>
        <row r="25">
          <cell r="A25">
            <v>6</v>
          </cell>
          <cell r="B25" t="str">
            <v xml:space="preserve"> Pipa Galvanis f 2"</v>
          </cell>
          <cell r="E25" t="str">
            <v>batang</v>
          </cell>
          <cell r="F25">
            <v>1</v>
          </cell>
          <cell r="G25">
            <v>135000</v>
          </cell>
          <cell r="H25">
            <v>135000</v>
          </cell>
        </row>
        <row r="26">
          <cell r="A26">
            <v>7</v>
          </cell>
          <cell r="B26" t="str">
            <v xml:space="preserve"> Lampu Mercury HRP 810/125 Watt</v>
          </cell>
          <cell r="E26" t="str">
            <v>unit</v>
          </cell>
          <cell r="F26">
            <v>2</v>
          </cell>
          <cell r="G26">
            <v>756000</v>
          </cell>
          <cell r="H26">
            <v>1512000</v>
          </cell>
        </row>
        <row r="27">
          <cell r="A27">
            <v>8</v>
          </cell>
          <cell r="B27" t="str">
            <v xml:space="preserve"> Kabel NYY 2x2.5 mm </v>
          </cell>
          <cell r="E27" t="str">
            <v>m'</v>
          </cell>
          <cell r="F27">
            <v>15</v>
          </cell>
          <cell r="G27">
            <v>3950</v>
          </cell>
          <cell r="H27">
            <v>59250</v>
          </cell>
        </row>
        <row r="28">
          <cell r="A28">
            <v>9</v>
          </cell>
          <cell r="B28" t="str">
            <v xml:space="preserve"> Box Panel 60x40x20 cm + Wairing</v>
          </cell>
          <cell r="E28" t="str">
            <v>unit</v>
          </cell>
          <cell r="F28">
            <v>1</v>
          </cell>
          <cell r="G28">
            <v>300000</v>
          </cell>
          <cell r="H28">
            <v>300000</v>
          </cell>
        </row>
        <row r="29">
          <cell r="A29">
            <v>10</v>
          </cell>
          <cell r="B29" t="str">
            <v xml:space="preserve"> Magnetik Contaktor 60 A</v>
          </cell>
          <cell r="E29" t="str">
            <v>buah</v>
          </cell>
          <cell r="F29">
            <v>1</v>
          </cell>
          <cell r="G29">
            <v>262500</v>
          </cell>
          <cell r="H29">
            <v>262500</v>
          </cell>
        </row>
        <row r="30">
          <cell r="A30">
            <v>11</v>
          </cell>
          <cell r="B30" t="str">
            <v xml:space="preserve"> Foto seal 3 A</v>
          </cell>
          <cell r="E30" t="str">
            <v>buah</v>
          </cell>
          <cell r="F30">
            <v>1</v>
          </cell>
          <cell r="G30">
            <v>39000</v>
          </cell>
          <cell r="H30">
            <v>39000</v>
          </cell>
        </row>
        <row r="31">
          <cell r="A31">
            <v>12</v>
          </cell>
          <cell r="B31" t="str">
            <v xml:space="preserve"> Auto Bracket 60 A</v>
          </cell>
          <cell r="E31" t="str">
            <v>buah</v>
          </cell>
          <cell r="F31">
            <v>1</v>
          </cell>
          <cell r="G31">
            <v>500000</v>
          </cell>
          <cell r="H31">
            <v>500000</v>
          </cell>
        </row>
        <row r="32">
          <cell r="A32">
            <v>13</v>
          </cell>
          <cell r="B32" t="str">
            <v xml:space="preserve"> MCB 1x4 A MG/CL 4</v>
          </cell>
          <cell r="E32" t="str">
            <v>buah</v>
          </cell>
          <cell r="F32">
            <v>1</v>
          </cell>
          <cell r="G32">
            <v>30000</v>
          </cell>
          <cell r="H32">
            <v>30000</v>
          </cell>
        </row>
        <row r="33">
          <cell r="A33">
            <v>14</v>
          </cell>
          <cell r="B33" t="str">
            <v xml:space="preserve"> Kabel NYY 4x10 mm</v>
          </cell>
          <cell r="E33" t="str">
            <v>m'</v>
          </cell>
          <cell r="F33">
            <v>1</v>
          </cell>
          <cell r="G33">
            <v>19000</v>
          </cell>
          <cell r="H33">
            <v>19000</v>
          </cell>
        </row>
        <row r="34">
          <cell r="A34">
            <v>15</v>
          </cell>
          <cell r="B34" t="str">
            <v xml:space="preserve"> Men Sheet Tiang</v>
          </cell>
          <cell r="E34" t="str">
            <v>batang</v>
          </cell>
          <cell r="F34">
            <v>1</v>
          </cell>
          <cell r="G34">
            <v>26000</v>
          </cell>
          <cell r="H34">
            <v>26000</v>
          </cell>
        </row>
        <row r="35">
          <cell r="A35">
            <v>16</v>
          </cell>
          <cell r="B35" t="str">
            <v xml:space="preserve"> Mencat Tiang</v>
          </cell>
          <cell r="E35" t="str">
            <v>batang</v>
          </cell>
          <cell r="F35">
            <v>1</v>
          </cell>
          <cell r="G35">
            <v>25500</v>
          </cell>
          <cell r="H35">
            <v>25500</v>
          </cell>
        </row>
        <row r="39">
          <cell r="D39" t="str">
            <v>Sub Total ( B )</v>
          </cell>
          <cell r="H39">
            <v>6189810</v>
          </cell>
        </row>
        <row r="40">
          <cell r="A40" t="str">
            <v>C</v>
          </cell>
          <cell r="B40" t="str">
            <v xml:space="preserve">   Peralatan</v>
          </cell>
        </row>
        <row r="41">
          <cell r="A41">
            <v>1</v>
          </cell>
          <cell r="B41" t="str">
            <v xml:space="preserve"> Alat-alat bantu</v>
          </cell>
          <cell r="E41" t="str">
            <v>lump sum</v>
          </cell>
          <cell r="F41">
            <v>1</v>
          </cell>
          <cell r="G41">
            <v>50000</v>
          </cell>
          <cell r="H41">
            <v>50000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50">
          <cell r="H50">
            <v>0</v>
          </cell>
        </row>
        <row r="51">
          <cell r="D51" t="str">
            <v>Sub Total ( C )</v>
          </cell>
          <cell r="H51">
            <v>50000</v>
          </cell>
        </row>
        <row r="52">
          <cell r="A52" t="str">
            <v>D</v>
          </cell>
          <cell r="B52" t="str">
            <v xml:space="preserve">   Jumlah (A + B + C)</v>
          </cell>
          <cell r="H52">
            <v>6266810</v>
          </cell>
        </row>
        <row r="53">
          <cell r="A53" t="str">
            <v>E</v>
          </cell>
          <cell r="B53" t="str">
            <v xml:space="preserve">   Biaya Umum Dan Keuntungan         = (</v>
          </cell>
          <cell r="E53">
            <v>0.1</v>
          </cell>
          <cell r="F53" t="str">
            <v>x D)</v>
          </cell>
          <cell r="H53">
            <v>626681</v>
          </cell>
        </row>
        <row r="54">
          <cell r="A54" t="str">
            <v>F</v>
          </cell>
          <cell r="B54" t="str">
            <v xml:space="preserve">   Harga Satuan = (D +E)</v>
          </cell>
          <cell r="H54">
            <v>6893491</v>
          </cell>
        </row>
      </sheetData>
      <sheetData sheetId="4" refreshError="1">
        <row r="1">
          <cell r="A1" t="str">
            <v>URAIAN ANALISA ALAT</v>
          </cell>
          <cell r="AO1" t="str">
            <v>DAFTAR BIAYA SEWA PERALATAN PER JAM KERJA</v>
          </cell>
          <cell r="AZ1" t="str">
            <v>PERHITUNGAN ALAT UTAMA</v>
          </cell>
        </row>
        <row r="2">
          <cell r="AZ2" t="str">
            <v>STONE CRUSHER</v>
          </cell>
        </row>
        <row r="3">
          <cell r="AW3" t="str">
            <v>BIAYA</v>
          </cell>
        </row>
        <row r="4">
          <cell r="A4" t="str">
            <v>No.</v>
          </cell>
          <cell r="C4" t="str">
            <v>U R A I A N</v>
          </cell>
          <cell r="G4" t="str">
            <v>KODE</v>
          </cell>
          <cell r="H4" t="str">
            <v>KOEF.</v>
          </cell>
          <cell r="I4" t="str">
            <v>SATUAN</v>
          </cell>
          <cell r="J4" t="str">
            <v>KET.</v>
          </cell>
          <cell r="AO4" t="str">
            <v>No.</v>
          </cell>
          <cell r="AP4" t="str">
            <v>URAIAN</v>
          </cell>
          <cell r="AR4" t="str">
            <v>KO</v>
          </cell>
          <cell r="AS4" t="str">
            <v>HP</v>
          </cell>
          <cell r="AT4" t="str">
            <v>KAP.</v>
          </cell>
          <cell r="AV4" t="str">
            <v>HARGA</v>
          </cell>
          <cell r="AW4" t="str">
            <v>SEWA</v>
          </cell>
          <cell r="AX4" t="str">
            <v>KET.</v>
          </cell>
        </row>
        <row r="5">
          <cell r="AR5" t="str">
            <v>DE</v>
          </cell>
          <cell r="AV5" t="str">
            <v>ALAT</v>
          </cell>
          <cell r="AW5" t="str">
            <v>ALAT/JAM</v>
          </cell>
          <cell r="AZ5" t="str">
            <v>No.</v>
          </cell>
          <cell r="BB5" t="str">
            <v>U R A I A N</v>
          </cell>
          <cell r="BF5" t="str">
            <v>KODE</v>
          </cell>
          <cell r="BG5" t="str">
            <v>KOEF.</v>
          </cell>
          <cell r="BH5" t="str">
            <v>SATUAN</v>
          </cell>
          <cell r="BI5" t="str">
            <v>KET.</v>
          </cell>
        </row>
        <row r="6">
          <cell r="AW6" t="str">
            <v>(di luar PPN)</v>
          </cell>
        </row>
        <row r="7">
          <cell r="A7" t="str">
            <v>A.</v>
          </cell>
          <cell r="C7" t="str">
            <v>URAIAN PERALATAN</v>
          </cell>
        </row>
        <row r="8">
          <cell r="A8" t="str">
            <v xml:space="preserve">       1.</v>
          </cell>
          <cell r="C8" t="str">
            <v>Jenis Peralatan</v>
          </cell>
          <cell r="G8" t="str">
            <v>ASPHALT MIXING PLANT</v>
          </cell>
          <cell r="J8" t="str">
            <v>E01</v>
          </cell>
          <cell r="AO8" t="str">
            <v>1.</v>
          </cell>
          <cell r="AQ8" t="str">
            <v>ASPHALT MIXING PLANT</v>
          </cell>
          <cell r="AR8" t="str">
            <v>E01</v>
          </cell>
          <cell r="AS8">
            <v>150</v>
          </cell>
          <cell r="AT8">
            <v>30</v>
          </cell>
          <cell r="AU8" t="str">
            <v>T/Jam</v>
          </cell>
          <cell r="AV8">
            <v>2000000000</v>
          </cell>
          <cell r="AW8">
            <v>1109710.6415927643</v>
          </cell>
          <cell r="AX8" t="str">
            <v xml:space="preserve"> Alat baru</v>
          </cell>
          <cell r="AZ8" t="str">
            <v>I</v>
          </cell>
          <cell r="BB8" t="str">
            <v>BERAT JENIS BAHAN</v>
          </cell>
        </row>
        <row r="9">
          <cell r="A9" t="str">
            <v xml:space="preserve">       2.</v>
          </cell>
          <cell r="C9" t="str">
            <v>Tenaga</v>
          </cell>
          <cell r="G9" t="str">
            <v>Pw</v>
          </cell>
          <cell r="H9">
            <v>150</v>
          </cell>
          <cell r="I9" t="str">
            <v>HP</v>
          </cell>
          <cell r="AO9" t="str">
            <v>2.</v>
          </cell>
          <cell r="AQ9" t="str">
            <v>ASPHALT FINISHER</v>
          </cell>
          <cell r="AR9" t="str">
            <v>E02</v>
          </cell>
          <cell r="AS9">
            <v>47</v>
          </cell>
          <cell r="AT9">
            <v>6</v>
          </cell>
          <cell r="AU9" t="str">
            <v>Ton</v>
          </cell>
          <cell r="AV9">
            <v>509437500</v>
          </cell>
          <cell r="AW9">
            <v>139110.13378456223</v>
          </cell>
          <cell r="AX9" t="str">
            <v xml:space="preserve"> Alat baru</v>
          </cell>
        </row>
        <row r="10">
          <cell r="A10" t="str">
            <v xml:space="preserve">       3.</v>
          </cell>
          <cell r="C10" t="str">
            <v>Kapasitas</v>
          </cell>
          <cell r="G10" t="str">
            <v>Cp</v>
          </cell>
          <cell r="H10">
            <v>30</v>
          </cell>
          <cell r="I10" t="str">
            <v>T/Jam</v>
          </cell>
          <cell r="AO10" t="str">
            <v>3.</v>
          </cell>
          <cell r="AQ10" t="str">
            <v>ASPHALT SPRAYER</v>
          </cell>
          <cell r="AR10" t="str">
            <v>E03</v>
          </cell>
          <cell r="AS10">
            <v>15</v>
          </cell>
          <cell r="AT10">
            <v>800</v>
          </cell>
          <cell r="AU10" t="str">
            <v>Liter</v>
          </cell>
          <cell r="AV10">
            <v>180984375</v>
          </cell>
          <cell r="AW10">
            <v>61350.383538150396</v>
          </cell>
          <cell r="AX10" t="str">
            <v xml:space="preserve"> Alat baru</v>
          </cell>
          <cell r="AZ10" t="str">
            <v>1.</v>
          </cell>
          <cell r="BB10" t="str">
            <v>Agregat Base</v>
          </cell>
          <cell r="BF10" t="str">
            <v>D1</v>
          </cell>
          <cell r="BG10">
            <v>2.2000000000000002</v>
          </cell>
          <cell r="BH10" t="str">
            <v>Ton/M3</v>
          </cell>
        </row>
        <row r="11">
          <cell r="A11" t="str">
            <v xml:space="preserve">       4.</v>
          </cell>
          <cell r="C11" t="str">
            <v>Alat Baru              :</v>
          </cell>
          <cell r="D11" t="str">
            <v xml:space="preserve">  a.  Umur Ekonomis</v>
          </cell>
          <cell r="G11" t="str">
            <v>A</v>
          </cell>
          <cell r="H11">
            <v>10</v>
          </cell>
          <cell r="I11" t="str">
            <v>Tahun</v>
          </cell>
          <cell r="AO11" t="str">
            <v>4.</v>
          </cell>
          <cell r="AQ11" t="str">
            <v>BULLDOZER 100-150 HP</v>
          </cell>
          <cell r="AR11" t="str">
            <v>E04</v>
          </cell>
          <cell r="AS11">
            <v>140</v>
          </cell>
          <cell r="AT11" t="str">
            <v xml:space="preserve">          -</v>
          </cell>
          <cell r="AU11" t="str">
            <v/>
          </cell>
          <cell r="AV11">
            <v>1175000000</v>
          </cell>
          <cell r="AW11">
            <v>333415.76811438403</v>
          </cell>
          <cell r="AX11" t="str">
            <v xml:space="preserve"> Alat baru</v>
          </cell>
          <cell r="AZ11" t="str">
            <v>2.</v>
          </cell>
          <cell r="BB11" t="str">
            <v>ATB / ATBL / AC / HRS</v>
          </cell>
          <cell r="BF11" t="str">
            <v>D2</v>
          </cell>
          <cell r="BG11">
            <v>2.2999999999999998</v>
          </cell>
          <cell r="BH11" t="str">
            <v>Ton/M3</v>
          </cell>
        </row>
        <row r="12">
          <cell r="D12" t="str">
            <v xml:space="preserve">  b.  Jam Kerja Dalam 1 Tahun</v>
          </cell>
          <cell r="G12" t="str">
            <v>W</v>
          </cell>
          <cell r="H12">
            <v>1500</v>
          </cell>
          <cell r="I12" t="str">
            <v>Jam</v>
          </cell>
          <cell r="AO12" t="str">
            <v>5.</v>
          </cell>
          <cell r="AQ12" t="str">
            <v>COMPRESSOR 4000-6500 L\M</v>
          </cell>
          <cell r="AR12" t="str">
            <v>E05</v>
          </cell>
          <cell r="AS12">
            <v>80</v>
          </cell>
          <cell r="AT12" t="str">
            <v xml:space="preserve">          -</v>
          </cell>
          <cell r="AU12" t="str">
            <v/>
          </cell>
          <cell r="AV12">
            <v>265971230</v>
          </cell>
          <cell r="AW12">
            <v>110410.09454193829</v>
          </cell>
          <cell r="AX12" t="str">
            <v xml:space="preserve"> Alat baru</v>
          </cell>
          <cell r="AZ12" t="str">
            <v>3.</v>
          </cell>
          <cell r="BB12" t="str">
            <v>SBST / DBST</v>
          </cell>
          <cell r="BF12" t="str">
            <v>D3</v>
          </cell>
          <cell r="BG12">
            <v>2</v>
          </cell>
          <cell r="BH12" t="str">
            <v>Ton/M3</v>
          </cell>
        </row>
        <row r="13">
          <cell r="D13" t="str">
            <v xml:space="preserve">  c.  Harga Alat</v>
          </cell>
          <cell r="G13" t="str">
            <v>B</v>
          </cell>
          <cell r="H13">
            <v>2000000000</v>
          </cell>
          <cell r="I13" t="str">
            <v>Rupiah</v>
          </cell>
          <cell r="AO13" t="str">
            <v>6.</v>
          </cell>
          <cell r="AQ13" t="str">
            <v>CONCRETE MIXER 0.3-0.6 M3</v>
          </cell>
          <cell r="AR13" t="str">
            <v>E06</v>
          </cell>
          <cell r="AS13">
            <v>15</v>
          </cell>
          <cell r="AT13">
            <v>500</v>
          </cell>
          <cell r="AU13" t="str">
            <v>Liter</v>
          </cell>
          <cell r="AV13">
            <v>9950000</v>
          </cell>
          <cell r="AW13">
            <v>24986.434538002981</v>
          </cell>
          <cell r="AX13" t="str">
            <v xml:space="preserve"> Alat baru</v>
          </cell>
        </row>
        <row r="14">
          <cell r="A14" t="str">
            <v xml:space="preserve">       5.</v>
          </cell>
          <cell r="C14" t="str">
            <v>Alat Yang Dipakai  :</v>
          </cell>
          <cell r="D14" t="str">
            <v xml:space="preserve">  a.  Umur Ekonomis</v>
          </cell>
          <cell r="G14" t="str">
            <v>A'</v>
          </cell>
          <cell r="H14">
            <v>10</v>
          </cell>
          <cell r="I14" t="str">
            <v>Tahun</v>
          </cell>
          <cell r="J14" t="str">
            <v xml:space="preserve"> Alat baru</v>
          </cell>
          <cell r="AO14" t="str">
            <v>7.</v>
          </cell>
          <cell r="AQ14" t="str">
            <v>CRANE 10-15 TON</v>
          </cell>
          <cell r="AR14" t="str">
            <v>E07</v>
          </cell>
          <cell r="AS14">
            <v>150</v>
          </cell>
          <cell r="AT14">
            <v>15</v>
          </cell>
          <cell r="AU14" t="str">
            <v>Ton</v>
          </cell>
          <cell r="AV14">
            <v>853875000</v>
          </cell>
          <cell r="AW14">
            <v>256515.36593849701</v>
          </cell>
          <cell r="AX14" t="str">
            <v xml:space="preserve"> Alat baru</v>
          </cell>
          <cell r="AZ14" t="str">
            <v>II</v>
          </cell>
          <cell r="BB14" t="str">
            <v>TEBAL RATA-RATA HAMPARAN PADAT</v>
          </cell>
        </row>
        <row r="15">
          <cell r="D15" t="str">
            <v xml:space="preserve">  b.  Jam Kerja Dalam 1 Tahun </v>
          </cell>
          <cell r="G15" t="str">
            <v>W'</v>
          </cell>
          <cell r="H15">
            <v>1500</v>
          </cell>
          <cell r="I15" t="str">
            <v>Jam</v>
          </cell>
          <cell r="J15" t="str">
            <v xml:space="preserve"> Alat baru</v>
          </cell>
          <cell r="AO15" t="str">
            <v>8.</v>
          </cell>
          <cell r="AQ15" t="str">
            <v>DUMP TRUCK 3-4 M3</v>
          </cell>
          <cell r="AR15" t="str">
            <v>E08</v>
          </cell>
          <cell r="AS15">
            <v>100</v>
          </cell>
          <cell r="AT15">
            <v>6</v>
          </cell>
          <cell r="AU15" t="str">
            <v>Ton</v>
          </cell>
          <cell r="AV15">
            <v>163500000</v>
          </cell>
          <cell r="AW15">
            <v>97984.236669533435</v>
          </cell>
          <cell r="AX15" t="str">
            <v xml:space="preserve"> Alat baru</v>
          </cell>
        </row>
        <row r="16">
          <cell r="D16" t="str">
            <v xml:space="preserve">  c.  Harga Alat   (*)</v>
          </cell>
          <cell r="G16" t="str">
            <v>B'</v>
          </cell>
          <cell r="H16">
            <v>2000000000</v>
          </cell>
          <cell r="I16" t="str">
            <v>Rupiah</v>
          </cell>
          <cell r="J16" t="str">
            <v xml:space="preserve"> Alat baru</v>
          </cell>
          <cell r="AO16" t="str">
            <v>9.</v>
          </cell>
          <cell r="AQ16" t="str">
            <v>DUMP TRUCK</v>
          </cell>
          <cell r="AR16" t="str">
            <v>E09</v>
          </cell>
          <cell r="AS16">
            <v>125</v>
          </cell>
          <cell r="AT16">
            <v>8</v>
          </cell>
          <cell r="AU16" t="str">
            <v>Ton</v>
          </cell>
          <cell r="AV16">
            <v>308000000</v>
          </cell>
          <cell r="AW16">
            <v>140778.02687594068</v>
          </cell>
          <cell r="AX16" t="str">
            <v xml:space="preserve"> Alat baru</v>
          </cell>
          <cell r="AZ16" t="str">
            <v>1.</v>
          </cell>
          <cell r="BB16" t="str">
            <v>Agregat Base</v>
          </cell>
          <cell r="BF16" t="str">
            <v>t1</v>
          </cell>
          <cell r="BG16">
            <v>0.15</v>
          </cell>
          <cell r="BH16" t="str">
            <v>M</v>
          </cell>
        </row>
        <row r="17">
          <cell r="AO17" t="str">
            <v>10.</v>
          </cell>
          <cell r="AQ17" t="str">
            <v>EXCAVATOR 80-140 HP</v>
          </cell>
          <cell r="AR17" t="str">
            <v>E10</v>
          </cell>
          <cell r="AS17">
            <v>80</v>
          </cell>
          <cell r="AT17">
            <v>0.5</v>
          </cell>
          <cell r="AU17" t="str">
            <v>M3</v>
          </cell>
          <cell r="AV17">
            <v>765000000</v>
          </cell>
          <cell r="AW17">
            <v>217187.71285745001</v>
          </cell>
          <cell r="AX17" t="str">
            <v xml:space="preserve"> Alat baru</v>
          </cell>
          <cell r="AZ17" t="str">
            <v>2.</v>
          </cell>
          <cell r="BB17" t="str">
            <v>Asphalt Concrete (AC)</v>
          </cell>
          <cell r="BF17" t="str">
            <v>t2</v>
          </cell>
          <cell r="BG17">
            <v>0.04</v>
          </cell>
          <cell r="BH17" t="str">
            <v>M</v>
          </cell>
        </row>
        <row r="18">
          <cell r="A18" t="str">
            <v>B.</v>
          </cell>
          <cell r="C18" t="str">
            <v>BIAYA PASTI PER JAM KERJA</v>
          </cell>
          <cell r="AO18" t="str">
            <v>11.</v>
          </cell>
          <cell r="AQ18" t="str">
            <v>FLAT BED TRUCK 3-4 M3</v>
          </cell>
          <cell r="AR18" t="str">
            <v>E11</v>
          </cell>
          <cell r="AS18">
            <v>100</v>
          </cell>
          <cell r="AT18">
            <v>4</v>
          </cell>
          <cell r="AU18" t="str">
            <v>M3</v>
          </cell>
          <cell r="AV18">
            <v>200500000</v>
          </cell>
          <cell r="AW18">
            <v>105901.15872930552</v>
          </cell>
          <cell r="AX18" t="str">
            <v xml:space="preserve"> Alat baru</v>
          </cell>
          <cell r="AZ18" t="str">
            <v>3.</v>
          </cell>
          <cell r="BB18" t="str">
            <v>Hot Rolled Sheet (HRS)</v>
          </cell>
          <cell r="BF18" t="str">
            <v>t3</v>
          </cell>
          <cell r="BG18">
            <v>0.03</v>
          </cell>
          <cell r="BH18" t="str">
            <v>M</v>
          </cell>
        </row>
        <row r="19">
          <cell r="A19" t="str">
            <v xml:space="preserve">       1.</v>
          </cell>
          <cell r="C19" t="str">
            <v>Nilai Sisa Alat</v>
          </cell>
          <cell r="D19" t="str">
            <v>=  10 % x B</v>
          </cell>
          <cell r="G19" t="str">
            <v>C</v>
          </cell>
          <cell r="H19">
            <v>200000000</v>
          </cell>
          <cell r="I19" t="str">
            <v>Rupiah</v>
          </cell>
          <cell r="AO19" t="str">
            <v>12.</v>
          </cell>
          <cell r="AQ19" t="str">
            <v>GENERATOR SET</v>
          </cell>
          <cell r="AR19" t="str">
            <v>E12</v>
          </cell>
          <cell r="AS19">
            <v>175</v>
          </cell>
          <cell r="AT19">
            <v>125</v>
          </cell>
          <cell r="AU19" t="str">
            <v>KVA</v>
          </cell>
          <cell r="AV19">
            <v>151650000</v>
          </cell>
          <cell r="AW19">
            <v>131073.68190174157</v>
          </cell>
          <cell r="AX19" t="str">
            <v xml:space="preserve"> Alat baru</v>
          </cell>
          <cell r="AZ19" t="str">
            <v>4.</v>
          </cell>
          <cell r="BB19" t="str">
            <v>SBST</v>
          </cell>
          <cell r="BF19" t="str">
            <v>t4</v>
          </cell>
          <cell r="BG19">
            <v>0.02</v>
          </cell>
          <cell r="BH19" t="str">
            <v>M</v>
          </cell>
        </row>
        <row r="20">
          <cell r="AO20" t="str">
            <v>13.</v>
          </cell>
          <cell r="AQ20" t="str">
            <v>MOTOR GRADER &gt;100 HP</v>
          </cell>
          <cell r="AR20" t="str">
            <v>E13</v>
          </cell>
          <cell r="AS20">
            <v>125</v>
          </cell>
          <cell r="AT20" t="str">
            <v xml:space="preserve">          -</v>
          </cell>
          <cell r="AU20" t="str">
            <v/>
          </cell>
          <cell r="AV20">
            <v>994500000</v>
          </cell>
          <cell r="AW20">
            <v>287669.02671468502</v>
          </cell>
          <cell r="AX20" t="str">
            <v xml:space="preserve"> Alat baru</v>
          </cell>
          <cell r="AZ20" t="str">
            <v>5.</v>
          </cell>
          <cell r="BB20" t="str">
            <v>DBST</v>
          </cell>
          <cell r="BF20" t="str">
            <v>t5</v>
          </cell>
          <cell r="BG20">
            <v>0.03</v>
          </cell>
          <cell r="BH20" t="str">
            <v>M</v>
          </cell>
        </row>
        <row r="21">
          <cell r="A21" t="str">
            <v xml:space="preserve">       2.</v>
          </cell>
          <cell r="C21" t="str">
            <v>Faktor Angsuran Modal    =</v>
          </cell>
          <cell r="E21" t="str">
            <v>i x (1 + i)^A'</v>
          </cell>
          <cell r="G21" t="str">
            <v>D</v>
          </cell>
          <cell r="H21">
            <v>0.23852275688285915</v>
          </cell>
          <cell r="I21" t="str">
            <v>-</v>
          </cell>
          <cell r="AO21" t="str">
            <v>14.</v>
          </cell>
          <cell r="AQ21" t="str">
            <v>TRACK LOADER 75-100 HP</v>
          </cell>
          <cell r="AR21" t="str">
            <v>E14</v>
          </cell>
          <cell r="AS21">
            <v>90</v>
          </cell>
          <cell r="AT21">
            <v>1.6</v>
          </cell>
          <cell r="AU21" t="str">
            <v>M3</v>
          </cell>
          <cell r="AV21">
            <v>1317500000</v>
          </cell>
          <cell r="AW21">
            <v>340156.61658783059</v>
          </cell>
          <cell r="AX21" t="str">
            <v xml:space="preserve"> Alat baru</v>
          </cell>
        </row>
        <row r="22">
          <cell r="E22" t="str">
            <v>(1 + i)^A' - 1</v>
          </cell>
          <cell r="AO22" t="str">
            <v>15.</v>
          </cell>
          <cell r="AQ22" t="str">
            <v>WHEEL LOADER 1.0-1.6 M3</v>
          </cell>
          <cell r="AR22" t="str">
            <v>E15</v>
          </cell>
          <cell r="AS22">
            <v>105</v>
          </cell>
          <cell r="AT22">
            <v>1.5</v>
          </cell>
          <cell r="AU22" t="str">
            <v>M3</v>
          </cell>
          <cell r="AV22">
            <v>1421450000</v>
          </cell>
          <cell r="AW22">
            <v>369523.88815846056</v>
          </cell>
          <cell r="AX22" t="str">
            <v xml:space="preserve"> Alat baru</v>
          </cell>
          <cell r="AZ22" t="str">
            <v>III</v>
          </cell>
          <cell r="BB22" t="str">
            <v>VOLUME PEKERJAAN</v>
          </cell>
        </row>
        <row r="23">
          <cell r="A23" t="str">
            <v xml:space="preserve">       3.</v>
          </cell>
          <cell r="C23" t="str">
            <v>Biaya Pasti per Jam  :</v>
          </cell>
          <cell r="AO23" t="str">
            <v>16.</v>
          </cell>
          <cell r="AQ23" t="str">
            <v>THREE WHEEL ROLLER 6-8 T</v>
          </cell>
          <cell r="AR23" t="str">
            <v>E16</v>
          </cell>
          <cell r="AS23">
            <v>55</v>
          </cell>
          <cell r="AT23">
            <v>8</v>
          </cell>
          <cell r="AU23" t="str">
            <v>Ton</v>
          </cell>
          <cell r="AV23">
            <v>173250000</v>
          </cell>
          <cell r="AW23">
            <v>78695.452617716626</v>
          </cell>
          <cell r="AX23" t="str">
            <v xml:space="preserve"> Alat baru</v>
          </cell>
        </row>
        <row r="24">
          <cell r="C24" t="str">
            <v>a.  Biaya Pengembalian Modal  =</v>
          </cell>
          <cell r="E24" t="str">
            <v>( B' - C ) x D</v>
          </cell>
          <cell r="G24" t="str">
            <v>E</v>
          </cell>
          <cell r="H24">
            <v>286227.30825943098</v>
          </cell>
          <cell r="I24" t="str">
            <v>Rupiah</v>
          </cell>
          <cell r="AO24" t="str">
            <v>17.</v>
          </cell>
          <cell r="AQ24" t="str">
            <v>TANDEM ROLLER 6-8 T.</v>
          </cell>
          <cell r="AR24" t="str">
            <v>E17</v>
          </cell>
          <cell r="AS24">
            <v>50</v>
          </cell>
          <cell r="AT24">
            <v>8</v>
          </cell>
          <cell r="AU24" t="str">
            <v>Ton</v>
          </cell>
          <cell r="AV24">
            <v>977500000</v>
          </cell>
          <cell r="AW24">
            <v>248406.52198451947</v>
          </cell>
          <cell r="AX24" t="str">
            <v xml:space="preserve"> Alat baru</v>
          </cell>
          <cell r="AZ24" t="str">
            <v>1.</v>
          </cell>
          <cell r="BB24" t="str">
            <v>Agregat Kelas A</v>
          </cell>
          <cell r="BF24" t="str">
            <v>v1</v>
          </cell>
          <cell r="BG24" t="e">
            <v>#REF!</v>
          </cell>
          <cell r="BH24" t="str">
            <v>M3</v>
          </cell>
        </row>
        <row r="25">
          <cell r="E25" t="str">
            <v>W'</v>
          </cell>
          <cell r="AO25" t="str">
            <v>18.</v>
          </cell>
          <cell r="AQ25" t="str">
            <v>TIRE ROLLER 8-10 T.</v>
          </cell>
          <cell r="AR25" t="str">
            <v>E18</v>
          </cell>
          <cell r="AS25">
            <v>60</v>
          </cell>
          <cell r="AT25">
            <v>10</v>
          </cell>
          <cell r="AU25" t="str">
            <v>Ton</v>
          </cell>
          <cell r="AV25">
            <v>593210880</v>
          </cell>
          <cell r="AW25">
            <v>185033.16222128575</v>
          </cell>
          <cell r="AX25" t="str">
            <v xml:space="preserve"> Alat baru</v>
          </cell>
          <cell r="AZ25" t="str">
            <v>2.</v>
          </cell>
          <cell r="BB25" t="str">
            <v>Agregat Kelas B</v>
          </cell>
          <cell r="BF25" t="str">
            <v>v2</v>
          </cell>
          <cell r="BG25" t="e">
            <v>#REF!</v>
          </cell>
          <cell r="BH25" t="str">
            <v>M3</v>
          </cell>
        </row>
        <row r="26">
          <cell r="AO26" t="str">
            <v>19.</v>
          </cell>
          <cell r="AQ26" t="str">
            <v>VIBRATORY ROLLER 5-8 T.</v>
          </cell>
          <cell r="AR26" t="str">
            <v>E19</v>
          </cell>
          <cell r="AS26">
            <v>75</v>
          </cell>
          <cell r="AT26">
            <v>7</v>
          </cell>
          <cell r="AU26" t="str">
            <v>Ton</v>
          </cell>
          <cell r="AV26">
            <v>705500000</v>
          </cell>
          <cell r="AW26">
            <v>218561.38859910582</v>
          </cell>
          <cell r="AX26" t="str">
            <v xml:space="preserve"> Alat baru</v>
          </cell>
          <cell r="AZ26" t="str">
            <v>3.</v>
          </cell>
          <cell r="BB26" t="str">
            <v>ATB</v>
          </cell>
          <cell r="BF26" t="str">
            <v>v3</v>
          </cell>
          <cell r="BG26" t="e">
            <v>#REF!</v>
          </cell>
          <cell r="BH26" t="str">
            <v>M3</v>
          </cell>
        </row>
        <row r="27">
          <cell r="C27" t="str">
            <v>b.  Asuransi, dll =</v>
          </cell>
          <cell r="D27">
            <v>2E-3</v>
          </cell>
          <cell r="E27" t="str">
            <v xml:space="preserve">  x   B'</v>
          </cell>
          <cell r="G27" t="str">
            <v>F</v>
          </cell>
          <cell r="H27">
            <v>2666.6666666666665</v>
          </cell>
          <cell r="I27" t="str">
            <v>Rupiah</v>
          </cell>
          <cell r="AO27" t="str">
            <v>20.</v>
          </cell>
          <cell r="AQ27" t="str">
            <v>CONCRETE VIBRATOR</v>
          </cell>
          <cell r="AR27" t="str">
            <v>E20</v>
          </cell>
          <cell r="AS27">
            <v>10</v>
          </cell>
          <cell r="AT27" t="str">
            <v xml:space="preserve">          -</v>
          </cell>
          <cell r="AU27" t="str">
            <v/>
          </cell>
          <cell r="AV27">
            <v>3150000</v>
          </cell>
          <cell r="AW27">
            <v>21745.179657228018</v>
          </cell>
          <cell r="AX27" t="str">
            <v xml:space="preserve"> Alat baru</v>
          </cell>
          <cell r="AZ27" t="str">
            <v>4.</v>
          </cell>
          <cell r="BB27" t="str">
            <v>ATBL</v>
          </cell>
          <cell r="BF27" t="str">
            <v>v4</v>
          </cell>
          <cell r="BG27" t="e">
            <v>#REF!</v>
          </cell>
          <cell r="BH27" t="str">
            <v>Ton</v>
          </cell>
        </row>
        <row r="28">
          <cell r="E28" t="str">
            <v>W'</v>
          </cell>
          <cell r="AO28" t="str">
            <v>21.</v>
          </cell>
          <cell r="AQ28" t="str">
            <v>STONE CRUSHER</v>
          </cell>
          <cell r="AR28" t="str">
            <v>E21</v>
          </cell>
          <cell r="AS28">
            <v>220</v>
          </cell>
          <cell r="AT28">
            <v>30</v>
          </cell>
          <cell r="AU28" t="str">
            <v>T/Jam</v>
          </cell>
          <cell r="AV28">
            <v>1850000000</v>
          </cell>
          <cell r="AW28">
            <v>522346.10298860463</v>
          </cell>
          <cell r="AX28" t="str">
            <v xml:space="preserve"> Alat baru</v>
          </cell>
          <cell r="AZ28" t="str">
            <v>5.</v>
          </cell>
          <cell r="BB28" t="str">
            <v>AC</v>
          </cell>
          <cell r="BF28" t="str">
            <v>v5</v>
          </cell>
          <cell r="BG28" t="e">
            <v>#REF!</v>
          </cell>
          <cell r="BH28" t="str">
            <v>M2</v>
          </cell>
        </row>
        <row r="29">
          <cell r="AO29" t="str">
            <v>22.</v>
          </cell>
          <cell r="AQ29" t="str">
            <v>WATER PUMP 70-100 mm</v>
          </cell>
          <cell r="AR29" t="str">
            <v>E22</v>
          </cell>
          <cell r="AS29">
            <v>6</v>
          </cell>
          <cell r="AT29" t="str">
            <v xml:space="preserve">          -</v>
          </cell>
          <cell r="AU29" t="str">
            <v/>
          </cell>
          <cell r="AV29">
            <v>16600000</v>
          </cell>
          <cell r="AW29">
            <v>24293.554545454546</v>
          </cell>
          <cell r="AX29" t="str">
            <v xml:space="preserve"> Alat baru</v>
          </cell>
          <cell r="AZ29" t="str">
            <v>6.</v>
          </cell>
          <cell r="BB29" t="str">
            <v>HRS</v>
          </cell>
          <cell r="BF29" t="str">
            <v>v6</v>
          </cell>
          <cell r="BG29" t="e">
            <v>#REF!</v>
          </cell>
          <cell r="BH29" t="str">
            <v>M2</v>
          </cell>
        </row>
        <row r="30">
          <cell r="C30" t="str">
            <v>Biaya Pasti per Jam             =</v>
          </cell>
          <cell r="E30" t="str">
            <v>( E + F )</v>
          </cell>
          <cell r="G30" t="str">
            <v>G</v>
          </cell>
          <cell r="H30">
            <v>288893.97492609767</v>
          </cell>
          <cell r="I30" t="str">
            <v>Rupiah</v>
          </cell>
          <cell r="AO30" t="str">
            <v>23.</v>
          </cell>
          <cell r="AQ30" t="str">
            <v>WATER TANKER 3000-4500 L.</v>
          </cell>
          <cell r="AR30" t="str">
            <v>E23</v>
          </cell>
          <cell r="AS30">
            <v>100</v>
          </cell>
          <cell r="AT30">
            <v>4000</v>
          </cell>
          <cell r="AU30" t="str">
            <v>Liter</v>
          </cell>
          <cell r="AV30">
            <v>77564700</v>
          </cell>
          <cell r="AW30">
            <v>79596.586067286611</v>
          </cell>
          <cell r="AX30" t="str">
            <v xml:space="preserve"> Alat baru</v>
          </cell>
          <cell r="AZ30" t="str">
            <v>7.</v>
          </cell>
          <cell r="BB30" t="str">
            <v>SBST</v>
          </cell>
          <cell r="BF30" t="str">
            <v>v7</v>
          </cell>
          <cell r="BG30" t="e">
            <v>#REF!</v>
          </cell>
          <cell r="BH30" t="str">
            <v>M2</v>
          </cell>
        </row>
        <row r="31">
          <cell r="AO31" t="str">
            <v>24.</v>
          </cell>
          <cell r="AQ31" t="str">
            <v>PEDESTRIAN ROLLER</v>
          </cell>
          <cell r="AR31" t="str">
            <v>E24</v>
          </cell>
          <cell r="AS31">
            <v>11</v>
          </cell>
          <cell r="AT31">
            <v>0.98</v>
          </cell>
          <cell r="AU31" t="str">
            <v>Ton</v>
          </cell>
          <cell r="AV31">
            <v>52031250</v>
          </cell>
          <cell r="AW31">
            <v>33073.581990499253</v>
          </cell>
          <cell r="AX31" t="str">
            <v xml:space="preserve"> Alat baru</v>
          </cell>
          <cell r="AZ31" t="str">
            <v>8.</v>
          </cell>
          <cell r="BB31" t="str">
            <v>DBST</v>
          </cell>
          <cell r="BF31" t="str">
            <v>v8</v>
          </cell>
          <cell r="BG31" t="e">
            <v>#REF!</v>
          </cell>
          <cell r="BH31" t="str">
            <v>M2</v>
          </cell>
        </row>
        <row r="32">
          <cell r="A32" t="str">
            <v>C.</v>
          </cell>
          <cell r="C32" t="str">
            <v>BIAYA OPERASI PER JAM KERJA</v>
          </cell>
          <cell r="AO32" t="str">
            <v>25.</v>
          </cell>
          <cell r="AQ32" t="str">
            <v>TAMPER</v>
          </cell>
          <cell r="AR32" t="str">
            <v>E25</v>
          </cell>
          <cell r="AS32">
            <v>5</v>
          </cell>
          <cell r="AT32">
            <v>0.17</v>
          </cell>
          <cell r="AU32" t="str">
            <v>Ton</v>
          </cell>
          <cell r="AV32">
            <v>5500000</v>
          </cell>
          <cell r="AW32">
            <v>20485.631147540982</v>
          </cell>
          <cell r="AX32" t="str">
            <v xml:space="preserve"> Alat baru</v>
          </cell>
        </row>
        <row r="33">
          <cell r="AO33" t="str">
            <v>26.</v>
          </cell>
          <cell r="AQ33" t="str">
            <v>JACK HAMMER</v>
          </cell>
          <cell r="AR33" t="str">
            <v>E26</v>
          </cell>
          <cell r="AS33">
            <v>3</v>
          </cell>
          <cell r="AT33" t="str">
            <v xml:space="preserve">          -</v>
          </cell>
          <cell r="AU33" t="str">
            <v/>
          </cell>
          <cell r="AV33">
            <v>9843750</v>
          </cell>
          <cell r="AW33">
            <v>21597.436428837558</v>
          </cell>
          <cell r="AX33" t="str">
            <v xml:space="preserve"> Alat baru</v>
          </cell>
          <cell r="AZ33" t="str">
            <v>IV</v>
          </cell>
          <cell r="BB33" t="str">
            <v>VOLUME PEKERJAAN ALAT</v>
          </cell>
        </row>
        <row r="34">
          <cell r="A34" t="str">
            <v xml:space="preserve">       1.</v>
          </cell>
          <cell r="C34" t="str">
            <v xml:space="preserve">Bahan Bakar  =  (0.125-0.175 Ltr/HP/Jam)   x Pw x Ms </v>
          </cell>
          <cell r="G34" t="str">
            <v>H1</v>
          </cell>
          <cell r="H34">
            <v>41250</v>
          </cell>
          <cell r="I34" t="str">
            <v>Rupiah</v>
          </cell>
          <cell r="AO34" t="str">
            <v>27.</v>
          </cell>
          <cell r="AQ34" t="str">
            <v>FULVI MIXER</v>
          </cell>
          <cell r="AR34" t="str">
            <v>E27</v>
          </cell>
          <cell r="AS34">
            <v>75</v>
          </cell>
          <cell r="AT34" t="str">
            <v xml:space="preserve">          -</v>
          </cell>
          <cell r="AU34" t="str">
            <v/>
          </cell>
          <cell r="AV34">
            <v>95000000</v>
          </cell>
          <cell r="AW34">
            <v>71452.232315631045</v>
          </cell>
          <cell r="AX34" t="str">
            <v xml:space="preserve"> Alat baru</v>
          </cell>
        </row>
        <row r="35">
          <cell r="C35" t="str">
            <v>Bahan Bakar Pemanasan Material</v>
          </cell>
          <cell r="E35" t="str">
            <v>= 12 x 0.7Cp x Ms</v>
          </cell>
          <cell r="G35" t="str">
            <v>H2</v>
          </cell>
          <cell r="H35">
            <v>554400</v>
          </cell>
          <cell r="I35" t="str">
            <v>Rupiah</v>
          </cell>
          <cell r="J35" t="str">
            <v xml:space="preserve"> Khusus AMP</v>
          </cell>
          <cell r="AO35" t="str">
            <v>28.</v>
          </cell>
          <cell r="AQ35" t="str">
            <v>CONCRETE PUMP</v>
          </cell>
          <cell r="AR35" t="str">
            <v>E28</v>
          </cell>
          <cell r="AS35">
            <v>100</v>
          </cell>
          <cell r="AT35">
            <v>8</v>
          </cell>
          <cell r="AU35" t="str">
            <v>M3</v>
          </cell>
          <cell r="AV35">
            <v>260000000</v>
          </cell>
          <cell r="AW35">
            <v>114692.57226644324</v>
          </cell>
          <cell r="AX35" t="str">
            <v xml:space="preserve"> Alat baru</v>
          </cell>
          <cell r="AZ35" t="str">
            <v>1.</v>
          </cell>
          <cell r="BB35" t="str">
            <v>Agregat Kelas A</v>
          </cell>
          <cell r="BC35" t="str">
            <v>=  v1 x D1 x 80% x 1.05</v>
          </cell>
          <cell r="BF35" t="str">
            <v>w1</v>
          </cell>
          <cell r="BG35" t="e">
            <v>#REF!</v>
          </cell>
          <cell r="BH35" t="str">
            <v>Ton</v>
          </cell>
        </row>
        <row r="36">
          <cell r="AO36" t="str">
            <v>29.</v>
          </cell>
          <cell r="AQ36" t="str">
            <v>TRAILER 20 TON</v>
          </cell>
          <cell r="AR36" t="str">
            <v>E29</v>
          </cell>
          <cell r="AS36">
            <v>175</v>
          </cell>
          <cell r="AT36">
            <v>10</v>
          </cell>
          <cell r="AU36" t="str">
            <v>Ton</v>
          </cell>
          <cell r="AV36">
            <v>377692450</v>
          </cell>
          <cell r="AW36">
            <v>173716.90102351923</v>
          </cell>
          <cell r="AX36" t="str">
            <v xml:space="preserve"> Alat baru</v>
          </cell>
          <cell r="AZ36" t="str">
            <v>2.</v>
          </cell>
          <cell r="BB36" t="str">
            <v>Agregat Kelas B</v>
          </cell>
          <cell r="BC36" t="str">
            <v>=  v2 x D1 x 80% x 1.05</v>
          </cell>
          <cell r="BF36" t="str">
            <v>w2</v>
          </cell>
          <cell r="BG36" t="e">
            <v>#REF!</v>
          </cell>
          <cell r="BH36" t="str">
            <v>Ton</v>
          </cell>
        </row>
        <row r="37">
          <cell r="A37" t="str">
            <v xml:space="preserve">       2.</v>
          </cell>
          <cell r="C37" t="str">
            <v>Pelumas         =  (0.01-0.02 Ltr/HP/Jam) x Pw x Mp</v>
          </cell>
          <cell r="G37" t="str">
            <v>I</v>
          </cell>
          <cell r="H37">
            <v>30000</v>
          </cell>
          <cell r="I37" t="str">
            <v>Rupiah</v>
          </cell>
          <cell r="AO37" t="str">
            <v>30.</v>
          </cell>
          <cell r="AQ37" t="str">
            <v>PILE DRIVER + HAMMER</v>
          </cell>
          <cell r="AR37" t="str">
            <v>E30</v>
          </cell>
          <cell r="AS37">
            <v>25</v>
          </cell>
          <cell r="AT37">
            <v>2.5</v>
          </cell>
          <cell r="AU37" t="str">
            <v>Ton</v>
          </cell>
          <cell r="AV37">
            <v>171703125</v>
          </cell>
          <cell r="AW37">
            <v>64114.466433629859</v>
          </cell>
          <cell r="AX37" t="str">
            <v xml:space="preserve"> Alat baru</v>
          </cell>
          <cell r="AZ37" t="str">
            <v>3.</v>
          </cell>
          <cell r="BB37" t="str">
            <v>ATB</v>
          </cell>
          <cell r="BC37" t="str">
            <v>=  v3 x D2 x 1.05</v>
          </cell>
          <cell r="BF37" t="str">
            <v>w3</v>
          </cell>
          <cell r="BG37" t="e">
            <v>#REF!</v>
          </cell>
          <cell r="BH37" t="str">
            <v>Ton</v>
          </cell>
        </row>
        <row r="38">
          <cell r="AO38" t="str">
            <v>31.</v>
          </cell>
          <cell r="AQ38" t="str">
            <v>CRANE ON TRACK 35 TON</v>
          </cell>
          <cell r="AR38" t="str">
            <v>E31</v>
          </cell>
          <cell r="AS38">
            <v>150</v>
          </cell>
          <cell r="AT38">
            <v>35</v>
          </cell>
          <cell r="AU38" t="str">
            <v>Ton</v>
          </cell>
          <cell r="AV38">
            <v>853875000</v>
          </cell>
          <cell r="AW38">
            <v>256515.36593849701</v>
          </cell>
          <cell r="AX38" t="str">
            <v xml:space="preserve"> Alat baru</v>
          </cell>
          <cell r="AZ38" t="str">
            <v>4.</v>
          </cell>
          <cell r="BB38" t="str">
            <v>ATBL</v>
          </cell>
          <cell r="BC38" t="str">
            <v>=  v4 x 1.05</v>
          </cell>
          <cell r="BF38" t="str">
            <v>w4</v>
          </cell>
          <cell r="BG38" t="e">
            <v>#REF!</v>
          </cell>
          <cell r="BH38" t="str">
            <v>Ton</v>
          </cell>
        </row>
        <row r="39">
          <cell r="A39" t="str">
            <v xml:space="preserve">       3.</v>
          </cell>
          <cell r="C39" t="str">
            <v>Perawatan dan     =</v>
          </cell>
          <cell r="D39" t="str">
            <v>(12,5 % - 17,5 %)  x  B'</v>
          </cell>
          <cell r="G39" t="str">
            <v>K</v>
          </cell>
          <cell r="H39">
            <v>166666.66666666666</v>
          </cell>
          <cell r="I39" t="str">
            <v>Rupiah</v>
          </cell>
          <cell r="AO39" t="str">
            <v>32.</v>
          </cell>
          <cell r="AQ39" t="str">
            <v>WELDING SET</v>
          </cell>
          <cell r="AR39" t="str">
            <v>E32</v>
          </cell>
          <cell r="AS39">
            <v>100</v>
          </cell>
          <cell r="AT39">
            <v>250</v>
          </cell>
          <cell r="AU39" t="str">
            <v>Amp</v>
          </cell>
          <cell r="AV39">
            <v>27843750</v>
          </cell>
          <cell r="AW39">
            <v>70447.189141951996</v>
          </cell>
          <cell r="AX39" t="str">
            <v xml:space="preserve"> Alat baru</v>
          </cell>
          <cell r="AZ39" t="str">
            <v>5.</v>
          </cell>
          <cell r="BB39" t="str">
            <v>AC</v>
          </cell>
          <cell r="BC39" t="str">
            <v>=  v5 x t2 x D2 x 1.05</v>
          </cell>
          <cell r="BF39" t="str">
            <v>w5</v>
          </cell>
          <cell r="BG39" t="e">
            <v>#REF!</v>
          </cell>
          <cell r="BH39" t="str">
            <v>Ton</v>
          </cell>
        </row>
        <row r="40">
          <cell r="C40" t="str">
            <v xml:space="preserve">        perbaikan</v>
          </cell>
          <cell r="D40" t="str">
            <v>W'</v>
          </cell>
          <cell r="AO40" t="str">
            <v>33.</v>
          </cell>
          <cell r="AQ40" t="str">
            <v>BORE PILE MACHINE</v>
          </cell>
          <cell r="AR40" t="str">
            <v>E33</v>
          </cell>
          <cell r="AS40">
            <v>150</v>
          </cell>
          <cell r="AT40">
            <v>200</v>
          </cell>
          <cell r="AU40" t="str">
            <v>Meter</v>
          </cell>
          <cell r="AV40">
            <v>2250000000</v>
          </cell>
          <cell r="AW40">
            <v>534089.5676903741</v>
          </cell>
          <cell r="AX40" t="str">
            <v xml:space="preserve"> Alat baru</v>
          </cell>
          <cell r="AZ40" t="str">
            <v>6.</v>
          </cell>
          <cell r="BB40" t="str">
            <v>HRS</v>
          </cell>
          <cell r="BC40" t="str">
            <v>=  v6 x t3 x D2 x 1.05</v>
          </cell>
          <cell r="BF40" t="str">
            <v>w6</v>
          </cell>
          <cell r="BG40" t="e">
            <v>#REF!</v>
          </cell>
          <cell r="BH40" t="str">
            <v>Ton</v>
          </cell>
        </row>
        <row r="41">
          <cell r="A41" t="str">
            <v xml:space="preserve">       4.</v>
          </cell>
          <cell r="C41" t="str">
            <v>Operator</v>
          </cell>
          <cell r="D41" t="str">
            <v>=   ( 1  Orang / Jam )  x  U1</v>
          </cell>
          <cell r="G41" t="str">
            <v>L</v>
          </cell>
          <cell r="H41">
            <v>9000</v>
          </cell>
          <cell r="I41" t="str">
            <v>Rupiah</v>
          </cell>
          <cell r="AO41" t="str">
            <v>34.</v>
          </cell>
          <cell r="AZ41" t="str">
            <v>7.</v>
          </cell>
          <cell r="BB41" t="str">
            <v>SBST</v>
          </cell>
          <cell r="BC41" t="str">
            <v>=  v7 x t4 x D3 x 1.05</v>
          </cell>
          <cell r="BF41" t="str">
            <v>w7</v>
          </cell>
          <cell r="BG41" t="e">
            <v>#REF!</v>
          </cell>
          <cell r="BH41" t="str">
            <v>Ton</v>
          </cell>
        </row>
        <row r="42">
          <cell r="A42" t="str">
            <v xml:space="preserve">       5.</v>
          </cell>
          <cell r="C42" t="str">
            <v>Pembantu Operator</v>
          </cell>
          <cell r="D42" t="str">
            <v>=   ( 3  Orang / Jam )  x  U2</v>
          </cell>
          <cell r="G42" t="str">
            <v>M</v>
          </cell>
          <cell r="H42">
            <v>19500</v>
          </cell>
          <cell r="I42" t="str">
            <v>Rupiah</v>
          </cell>
          <cell r="AZ42" t="str">
            <v>8.</v>
          </cell>
          <cell r="BB42" t="str">
            <v>DBST</v>
          </cell>
          <cell r="BC42" t="str">
            <v>=  v8 x t4 x D3 x 1.05</v>
          </cell>
          <cell r="BF42" t="str">
            <v>w8</v>
          </cell>
          <cell r="BG42" t="e">
            <v>#REF!</v>
          </cell>
          <cell r="BH42" t="str">
            <v>Ton</v>
          </cell>
        </row>
        <row r="44">
          <cell r="C44" t="str">
            <v>Biaya Operasi per Jam        =</v>
          </cell>
          <cell r="E44" t="str">
            <v>(H+I+K+L+M)</v>
          </cell>
          <cell r="G44" t="str">
            <v>P</v>
          </cell>
          <cell r="H44">
            <v>820816.66666666663</v>
          </cell>
          <cell r="I44" t="str">
            <v>Rupiah</v>
          </cell>
          <cell r="BB44" t="str">
            <v>Total Volume Pekerjaan Alat</v>
          </cell>
          <cell r="BD44" t="str">
            <v>=  w1 + . . . + w8</v>
          </cell>
          <cell r="BF44" t="str">
            <v>W</v>
          </cell>
          <cell r="BG44" t="e">
            <v>#REF!</v>
          </cell>
          <cell r="BH44" t="str">
            <v>Ton</v>
          </cell>
        </row>
        <row r="46">
          <cell r="A46" t="str">
            <v>D.</v>
          </cell>
          <cell r="C46" t="str">
            <v>TOTAL BIAYA SEWA ALAT / JAM   =  ( G + P )</v>
          </cell>
          <cell r="G46" t="str">
            <v>T</v>
          </cell>
          <cell r="H46">
            <v>1109710.6415927643</v>
          </cell>
          <cell r="I46" t="str">
            <v>Rupiah</v>
          </cell>
          <cell r="AZ46" t="str">
            <v>V</v>
          </cell>
          <cell r="BB46" t="str">
            <v>PERHITUNGAN KAPASITAS ALAT</v>
          </cell>
        </row>
        <row r="47">
          <cell r="AZ47" t="str">
            <v>1.</v>
          </cell>
          <cell r="BB47" t="str">
            <v>Masa Mobilisasi / Demobilisasi</v>
          </cell>
          <cell r="BF47" t="str">
            <v>Tm</v>
          </cell>
          <cell r="BG47">
            <v>3</v>
          </cell>
          <cell r="BH47" t="str">
            <v>Bulan</v>
          </cell>
        </row>
        <row r="48">
          <cell r="AZ48" t="str">
            <v>2.</v>
          </cell>
          <cell r="BB48" t="str">
            <v>Waktu Produksi (Di luar masa Mobilisasi &amp; Hari Libur)</v>
          </cell>
          <cell r="BF48" t="str">
            <v>T</v>
          </cell>
          <cell r="BG48">
            <v>3.3333333333333335</v>
          </cell>
          <cell r="BH48" t="str">
            <v>Bulan</v>
          </cell>
        </row>
        <row r="49">
          <cell r="A49" t="str">
            <v>E.</v>
          </cell>
          <cell r="C49" t="str">
            <v>LAIN - LAIN</v>
          </cell>
          <cell r="AZ49" t="str">
            <v>3.</v>
          </cell>
          <cell r="BB49" t="str">
            <v>Jumlah hari kerja efektif / bulan</v>
          </cell>
          <cell r="BF49" t="str">
            <v>Te1</v>
          </cell>
          <cell r="BG49">
            <v>25</v>
          </cell>
          <cell r="BH49" t="str">
            <v>Hari/Bln</v>
          </cell>
        </row>
        <row r="50">
          <cell r="A50" t="str">
            <v xml:space="preserve">       1.</v>
          </cell>
          <cell r="C50" t="str">
            <v>Tingkat Suku Bunga</v>
          </cell>
          <cell r="G50" t="str">
            <v>i</v>
          </cell>
          <cell r="H50">
            <v>20</v>
          </cell>
          <cell r="I50" t="str">
            <v>% / Tahun</v>
          </cell>
          <cell r="AZ50" t="str">
            <v>4.</v>
          </cell>
          <cell r="BB50" t="str">
            <v>Jumlah jam kerja efektif / hari</v>
          </cell>
          <cell r="BF50" t="str">
            <v>Te2</v>
          </cell>
          <cell r="BG50">
            <v>7</v>
          </cell>
          <cell r="BH50" t="str">
            <v>Jam/Hari</v>
          </cell>
        </row>
        <row r="51">
          <cell r="A51" t="str">
            <v xml:space="preserve">       2.</v>
          </cell>
          <cell r="C51" t="str">
            <v>Upah Operator / Sopir</v>
          </cell>
          <cell r="G51" t="str">
            <v>U1</v>
          </cell>
          <cell r="H51">
            <v>9000</v>
          </cell>
          <cell r="I51" t="str">
            <v>Rp./Jam</v>
          </cell>
          <cell r="AZ51" t="str">
            <v>5.</v>
          </cell>
          <cell r="BB51" t="str">
            <v>Faktor efisiensi alat</v>
          </cell>
          <cell r="BF51" t="str">
            <v>Fa</v>
          </cell>
          <cell r="BG51">
            <v>0.7</v>
          </cell>
          <cell r="BH51" t="str">
            <v>-</v>
          </cell>
        </row>
        <row r="52">
          <cell r="A52" t="str">
            <v xml:space="preserve">       3.</v>
          </cell>
          <cell r="C52" t="str">
            <v>Upah Pembantu Operator / Pmb.Sopir</v>
          </cell>
          <cell r="G52" t="str">
            <v>U2</v>
          </cell>
          <cell r="H52">
            <v>6500</v>
          </cell>
          <cell r="I52" t="str">
            <v>Rp./Jam</v>
          </cell>
        </row>
        <row r="53">
          <cell r="A53" t="str">
            <v xml:space="preserve">       4.</v>
          </cell>
          <cell r="C53" t="str">
            <v>Bahan Bakar Bensin</v>
          </cell>
          <cell r="G53" t="str">
            <v>Mb</v>
          </cell>
          <cell r="H53">
            <v>2700</v>
          </cell>
          <cell r="I53" t="str">
            <v>Liter</v>
          </cell>
          <cell r="BB53" t="str">
            <v>Kapasitas alat yang diperlukan =</v>
          </cell>
          <cell r="BD53" t="str">
            <v>W</v>
          </cell>
          <cell r="BF53" t="str">
            <v>SC</v>
          </cell>
          <cell r="BG53" t="e">
            <v>#REF!</v>
          </cell>
          <cell r="BH53" t="str">
            <v>Ton/Jam</v>
          </cell>
        </row>
        <row r="54">
          <cell r="A54" t="str">
            <v xml:space="preserve">       5.</v>
          </cell>
          <cell r="C54" t="str">
            <v>Bahan Bakar Solar</v>
          </cell>
          <cell r="G54" t="str">
            <v>Ms</v>
          </cell>
          <cell r="H54">
            <v>2200</v>
          </cell>
          <cell r="I54" t="str">
            <v>Liter</v>
          </cell>
          <cell r="BD54" t="str">
            <v>T x Te1 x Te2 x Fa</v>
          </cell>
        </row>
        <row r="55">
          <cell r="A55" t="str">
            <v xml:space="preserve">       6.</v>
          </cell>
          <cell r="C55" t="str">
            <v>Minyak Pelumas</v>
          </cell>
          <cell r="G55" t="str">
            <v>Mp</v>
          </cell>
          <cell r="H55">
            <v>20000</v>
          </cell>
          <cell r="I55" t="str">
            <v>Liter</v>
          </cell>
        </row>
        <row r="56">
          <cell r="A56" t="str">
            <v xml:space="preserve">       7.</v>
          </cell>
          <cell r="C56" t="str">
            <v>PPN diperhitungkan pada lembar Rekapitulasi</v>
          </cell>
          <cell r="AZ56" t="str">
            <v>VI.</v>
          </cell>
          <cell r="BB56" t="str">
            <v>ALAT YANG DIPAKAI</v>
          </cell>
        </row>
        <row r="57">
          <cell r="C57" t="str">
            <v>Biaya Pekerjaan</v>
          </cell>
          <cell r="BB57" t="str">
            <v>Kapasitas alat yang dipakai pada proyek ini</v>
          </cell>
          <cell r="BF57" t="str">
            <v>SCa</v>
          </cell>
          <cell r="BG57">
            <v>30</v>
          </cell>
          <cell r="BH57" t="str">
            <v>Ton/Jam</v>
          </cell>
          <cell r="BI57" t="str">
            <v xml:space="preserve"> OK</v>
          </cell>
        </row>
        <row r="60">
          <cell r="AZ60" t="str">
            <v>PERHITUNGAN ALAT UTAMA</v>
          </cell>
        </row>
        <row r="61">
          <cell r="AZ61" t="str">
            <v>ASPHALT MIXING PLANT</v>
          </cell>
        </row>
        <row r="64">
          <cell r="AZ64" t="str">
            <v>No.</v>
          </cell>
          <cell r="BB64" t="str">
            <v>U R A I A N</v>
          </cell>
          <cell r="BF64" t="str">
            <v>KODE</v>
          </cell>
          <cell r="BG64" t="str">
            <v>KOEF.</v>
          </cell>
          <cell r="BH64" t="str">
            <v>SATUAN</v>
          </cell>
          <cell r="BI64" t="str">
            <v>KET.</v>
          </cell>
        </row>
        <row r="67">
          <cell r="AZ67" t="str">
            <v>I</v>
          </cell>
          <cell r="BB67" t="str">
            <v>BERAT JENIS BAHAN</v>
          </cell>
        </row>
        <row r="69">
          <cell r="AZ69" t="str">
            <v>1.</v>
          </cell>
          <cell r="BB69" t="str">
            <v>Agregat Base</v>
          </cell>
          <cell r="BF69" t="str">
            <v>D1</v>
          </cell>
          <cell r="BG69">
            <v>2.2000000000000002</v>
          </cell>
          <cell r="BH69" t="str">
            <v>Ton/M3</v>
          </cell>
        </row>
        <row r="70">
          <cell r="AZ70" t="str">
            <v>2.</v>
          </cell>
          <cell r="BB70" t="str">
            <v>ATB / ATBL / AC / HRS</v>
          </cell>
          <cell r="BF70" t="str">
            <v>D2</v>
          </cell>
          <cell r="BG70">
            <v>2.2999999999999998</v>
          </cell>
          <cell r="BH70" t="str">
            <v>Ton/M3</v>
          </cell>
        </row>
        <row r="71">
          <cell r="AZ71" t="str">
            <v>3.</v>
          </cell>
          <cell r="BB71" t="str">
            <v>SBST / DBST</v>
          </cell>
          <cell r="BF71" t="str">
            <v>D3</v>
          </cell>
          <cell r="BG71">
            <v>2</v>
          </cell>
          <cell r="BH71" t="str">
            <v>Ton/M3</v>
          </cell>
        </row>
        <row r="73">
          <cell r="AZ73" t="str">
            <v>II</v>
          </cell>
          <cell r="BB73" t="str">
            <v>TEBAL RATA-RATA HAMPARAN PADAT</v>
          </cell>
        </row>
        <row r="75">
          <cell r="AZ75" t="str">
            <v>1.</v>
          </cell>
          <cell r="BB75" t="str">
            <v>Agregat Base</v>
          </cell>
          <cell r="BF75" t="str">
            <v>t1</v>
          </cell>
          <cell r="BG75">
            <v>0.15</v>
          </cell>
          <cell r="BH75" t="str">
            <v>M</v>
          </cell>
        </row>
        <row r="76">
          <cell r="AZ76" t="str">
            <v>2.</v>
          </cell>
          <cell r="BB76" t="str">
            <v>Asphalt Concrete (AC)</v>
          </cell>
          <cell r="BF76" t="str">
            <v>t2</v>
          </cell>
          <cell r="BG76">
            <v>0.04</v>
          </cell>
          <cell r="BH76" t="str">
            <v>M</v>
          </cell>
        </row>
        <row r="77">
          <cell r="AZ77" t="str">
            <v>3.</v>
          </cell>
          <cell r="BB77" t="str">
            <v>Hot Rolled Sheet (HRS)</v>
          </cell>
          <cell r="BF77" t="str">
            <v>t3</v>
          </cell>
          <cell r="BG77">
            <v>0.03</v>
          </cell>
          <cell r="BH77" t="str">
            <v>M</v>
          </cell>
        </row>
        <row r="78">
          <cell r="AZ78" t="str">
            <v>4.</v>
          </cell>
          <cell r="BB78" t="str">
            <v>SBST</v>
          </cell>
          <cell r="BF78" t="str">
            <v>t4</v>
          </cell>
          <cell r="BG78">
            <v>0.02</v>
          </cell>
          <cell r="BH78" t="str">
            <v>M</v>
          </cell>
        </row>
        <row r="79">
          <cell r="AZ79" t="str">
            <v>5.</v>
          </cell>
          <cell r="BB79" t="str">
            <v>DBST</v>
          </cell>
          <cell r="BF79" t="str">
            <v>t5</v>
          </cell>
          <cell r="BG79">
            <v>0.03</v>
          </cell>
          <cell r="BH79" t="str">
            <v>M</v>
          </cell>
        </row>
        <row r="81">
          <cell r="AZ81" t="str">
            <v>III</v>
          </cell>
          <cell r="BB81" t="str">
            <v>VOLUME PEKERJAAN</v>
          </cell>
        </row>
        <row r="83">
          <cell r="AZ83" t="str">
            <v>1.</v>
          </cell>
          <cell r="BB83" t="str">
            <v>Agregat Kelas A</v>
          </cell>
          <cell r="BF83" t="str">
            <v>v1</v>
          </cell>
          <cell r="BG83" t="str">
            <v xml:space="preserve">-  </v>
          </cell>
          <cell r="BH83" t="str">
            <v>M3</v>
          </cell>
        </row>
        <row r="84">
          <cell r="AZ84" t="str">
            <v>2.</v>
          </cell>
          <cell r="BB84" t="str">
            <v>Agregat Kelas B</v>
          </cell>
          <cell r="BF84" t="str">
            <v>v2</v>
          </cell>
          <cell r="BG84" t="str">
            <v xml:space="preserve">-  </v>
          </cell>
          <cell r="BH84" t="str">
            <v>M3</v>
          </cell>
        </row>
        <row r="85">
          <cell r="AZ85" t="str">
            <v>3.</v>
          </cell>
          <cell r="BB85" t="str">
            <v>ATB</v>
          </cell>
          <cell r="BF85" t="str">
            <v>v3</v>
          </cell>
          <cell r="BG85" t="e">
            <v>#REF!</v>
          </cell>
          <cell r="BH85" t="str">
            <v>M3</v>
          </cell>
        </row>
        <row r="86">
          <cell r="AZ86" t="str">
            <v>4.</v>
          </cell>
          <cell r="BB86" t="str">
            <v>ATBL</v>
          </cell>
          <cell r="BF86" t="str">
            <v>v4</v>
          </cell>
          <cell r="BG86" t="e">
            <v>#REF!</v>
          </cell>
          <cell r="BH86" t="str">
            <v>Ton</v>
          </cell>
        </row>
        <row r="87">
          <cell r="AZ87" t="str">
            <v>5.</v>
          </cell>
          <cell r="BB87" t="str">
            <v>AC</v>
          </cell>
          <cell r="BF87" t="str">
            <v>v5</v>
          </cell>
          <cell r="BG87" t="e">
            <v>#REF!</v>
          </cell>
          <cell r="BH87" t="str">
            <v>M2</v>
          </cell>
        </row>
        <row r="88">
          <cell r="AZ88" t="str">
            <v>6.</v>
          </cell>
          <cell r="BB88" t="str">
            <v>HRS</v>
          </cell>
          <cell r="BF88" t="str">
            <v>v6</v>
          </cell>
          <cell r="BG88" t="e">
            <v>#REF!</v>
          </cell>
          <cell r="BH88" t="str">
            <v>M2</v>
          </cell>
        </row>
        <row r="89">
          <cell r="AZ89" t="str">
            <v>7.</v>
          </cell>
          <cell r="BB89" t="str">
            <v>SBST</v>
          </cell>
          <cell r="BF89" t="str">
            <v>v7</v>
          </cell>
          <cell r="BG89" t="e">
            <v>#REF!</v>
          </cell>
          <cell r="BH89" t="str">
            <v>M2</v>
          </cell>
        </row>
        <row r="90">
          <cell r="AZ90" t="str">
            <v>8.</v>
          </cell>
          <cell r="BB90" t="str">
            <v>DBST</v>
          </cell>
          <cell r="BF90" t="str">
            <v>v8</v>
          </cell>
          <cell r="BG90" t="e">
            <v>#REF!</v>
          </cell>
          <cell r="BH90" t="str">
            <v>M2</v>
          </cell>
        </row>
        <row r="92">
          <cell r="AZ92" t="str">
            <v>IV</v>
          </cell>
          <cell r="BB92" t="str">
            <v>VOLUME PEKERJAAN ALAT</v>
          </cell>
        </row>
        <row r="94">
          <cell r="AZ94" t="str">
            <v>1.</v>
          </cell>
          <cell r="BB94" t="str">
            <v>Agregat Kelas A</v>
          </cell>
          <cell r="BC94" t="str">
            <v>=  v1 x D1 x 80% x 1.05</v>
          </cell>
          <cell r="BF94" t="str">
            <v>w1</v>
          </cell>
          <cell r="BG94">
            <v>0</v>
          </cell>
          <cell r="BH94" t="str">
            <v>Ton</v>
          </cell>
        </row>
        <row r="95">
          <cell r="AZ95" t="str">
            <v>2.</v>
          </cell>
          <cell r="BB95" t="str">
            <v>Agregat Kelas B</v>
          </cell>
          <cell r="BC95" t="str">
            <v>=  v2 x D1 x 80% x 1.05</v>
          </cell>
          <cell r="BF95" t="str">
            <v>w2</v>
          </cell>
          <cell r="BG95">
            <v>0</v>
          </cell>
          <cell r="BH95" t="str">
            <v>Ton</v>
          </cell>
        </row>
        <row r="96">
          <cell r="AZ96" t="str">
            <v>3.</v>
          </cell>
          <cell r="BB96" t="str">
            <v>ATB</v>
          </cell>
          <cell r="BC96" t="str">
            <v>=  v3 x D2 x 1.05</v>
          </cell>
          <cell r="BF96" t="str">
            <v>w3</v>
          </cell>
          <cell r="BG96" t="e">
            <v>#REF!</v>
          </cell>
          <cell r="BH96" t="str">
            <v>Ton</v>
          </cell>
        </row>
        <row r="97">
          <cell r="AZ97" t="str">
            <v>4.</v>
          </cell>
          <cell r="BB97" t="str">
            <v>ATBL</v>
          </cell>
          <cell r="BC97" t="str">
            <v>=  v4 x 1.05</v>
          </cell>
          <cell r="BF97" t="str">
            <v>w4</v>
          </cell>
          <cell r="BG97" t="e">
            <v>#REF!</v>
          </cell>
          <cell r="BH97" t="str">
            <v>Ton</v>
          </cell>
        </row>
        <row r="98">
          <cell r="AZ98" t="str">
            <v>5.</v>
          </cell>
          <cell r="BB98" t="str">
            <v>AC</v>
          </cell>
          <cell r="BC98" t="str">
            <v>=  v5 x t2 x D2 x 1.05</v>
          </cell>
          <cell r="BF98" t="str">
            <v>w5</v>
          </cell>
          <cell r="BG98" t="e">
            <v>#REF!</v>
          </cell>
          <cell r="BH98" t="str">
            <v>Ton</v>
          </cell>
        </row>
        <row r="99">
          <cell r="AZ99" t="str">
            <v>6.</v>
          </cell>
          <cell r="BB99" t="str">
            <v>HRS</v>
          </cell>
          <cell r="BC99" t="str">
            <v>=  v6 x t3 x D2 x 1.05</v>
          </cell>
          <cell r="BF99" t="str">
            <v>w6</v>
          </cell>
          <cell r="BG99" t="e">
            <v>#REF!</v>
          </cell>
          <cell r="BH99" t="str">
            <v>Ton</v>
          </cell>
        </row>
        <row r="100">
          <cell r="AZ100" t="str">
            <v>7.</v>
          </cell>
          <cell r="BB100" t="str">
            <v>SBST</v>
          </cell>
          <cell r="BC100" t="str">
            <v>=  v7 x t4 x D3 x 1.05</v>
          </cell>
          <cell r="BF100" t="str">
            <v>w7</v>
          </cell>
          <cell r="BG100" t="e">
            <v>#REF!</v>
          </cell>
          <cell r="BH100" t="str">
            <v>Ton</v>
          </cell>
        </row>
        <row r="101">
          <cell r="AZ101" t="str">
            <v>8.</v>
          </cell>
          <cell r="BB101" t="str">
            <v>DBST</v>
          </cell>
          <cell r="BC101" t="str">
            <v>=  v8 x t4 x D3 x 1.05</v>
          </cell>
          <cell r="BF101" t="str">
            <v>w8</v>
          </cell>
          <cell r="BG101" t="e">
            <v>#REF!</v>
          </cell>
          <cell r="BH101" t="str">
            <v>Ton</v>
          </cell>
        </row>
        <row r="103">
          <cell r="BB103" t="str">
            <v>Total Volume Pekerjaan Alat</v>
          </cell>
          <cell r="BD103" t="str">
            <v>=  w1 + . . . + w8</v>
          </cell>
          <cell r="BF103" t="str">
            <v>W</v>
          </cell>
          <cell r="BG103" t="e">
            <v>#REF!</v>
          </cell>
          <cell r="BH103" t="str">
            <v>Ton</v>
          </cell>
        </row>
        <row r="105">
          <cell r="AZ105" t="str">
            <v>V</v>
          </cell>
          <cell r="BB105" t="str">
            <v>PERHITUNGAN KAPASITAS ALAT</v>
          </cell>
        </row>
        <row r="106">
          <cell r="AZ106" t="str">
            <v>1.</v>
          </cell>
          <cell r="BB106" t="str">
            <v>Masa Mobilisasi / Demobilisasi</v>
          </cell>
          <cell r="BF106" t="str">
            <v>Tm</v>
          </cell>
          <cell r="BG106">
            <v>3</v>
          </cell>
          <cell r="BH106" t="str">
            <v>Bulan</v>
          </cell>
        </row>
        <row r="107">
          <cell r="AZ107" t="str">
            <v>2.</v>
          </cell>
          <cell r="BB107" t="str">
            <v>Waktu Produksi (Di luar masa Mobilisasi &amp; Hari Libur)</v>
          </cell>
          <cell r="BF107" t="str">
            <v>T</v>
          </cell>
          <cell r="BG107">
            <v>3.3333333333333335</v>
          </cell>
          <cell r="BH107" t="str">
            <v>Bulan</v>
          </cell>
        </row>
        <row r="108">
          <cell r="AZ108" t="str">
            <v>3.</v>
          </cell>
          <cell r="BB108" t="str">
            <v>Jumlah hari kerja efektif / bulan</v>
          </cell>
          <cell r="BF108" t="str">
            <v>Te1</v>
          </cell>
          <cell r="BG108">
            <v>25</v>
          </cell>
          <cell r="BH108" t="str">
            <v>Hari/Bln</v>
          </cell>
        </row>
        <row r="109">
          <cell r="AZ109" t="str">
            <v>4.</v>
          </cell>
          <cell r="BB109" t="str">
            <v>Jumlah jam kerja efektif / hari</v>
          </cell>
          <cell r="BF109" t="str">
            <v>Te2</v>
          </cell>
          <cell r="BG109">
            <v>7</v>
          </cell>
          <cell r="BH109" t="str">
            <v>Jam/Hari</v>
          </cell>
        </row>
        <row r="110">
          <cell r="AZ110" t="str">
            <v>5.</v>
          </cell>
          <cell r="BB110" t="str">
            <v>Faktor efisiensi alat</v>
          </cell>
          <cell r="BF110" t="str">
            <v>Fa</v>
          </cell>
          <cell r="BG110">
            <v>0.7</v>
          </cell>
          <cell r="BH110" t="str">
            <v>-</v>
          </cell>
        </row>
        <row r="112">
          <cell r="BB112" t="str">
            <v>Kapasitas alat yang diperlukan =</v>
          </cell>
          <cell r="BD112" t="str">
            <v>W</v>
          </cell>
          <cell r="BF112" t="str">
            <v>SC</v>
          </cell>
          <cell r="BG112" t="e">
            <v>#REF!</v>
          </cell>
          <cell r="BH112" t="str">
            <v>Ton/Jam</v>
          </cell>
        </row>
        <row r="113">
          <cell r="BD113" t="str">
            <v>T x Te1 x Te2 x Fa</v>
          </cell>
        </row>
        <row r="115">
          <cell r="AZ115" t="str">
            <v>VI.</v>
          </cell>
          <cell r="BB115" t="str">
            <v>ALAT YANG DIPAKAI</v>
          </cell>
        </row>
        <row r="116">
          <cell r="BB116" t="str">
            <v>Kapasitas alat yang dipakai pada proyek ini</v>
          </cell>
          <cell r="BF116" t="str">
            <v>SCa</v>
          </cell>
          <cell r="BG116">
            <v>30</v>
          </cell>
          <cell r="BH116" t="str">
            <v>Ton/Jam</v>
          </cell>
          <cell r="BI116" t="str">
            <v xml:space="preserve"> OK</v>
          </cell>
        </row>
        <row r="178">
          <cell r="A178" t="str">
            <v>URAIAN ANALISA ALAT</v>
          </cell>
        </row>
        <row r="181">
          <cell r="A181" t="str">
            <v>No.</v>
          </cell>
          <cell r="C181" t="str">
            <v>U R A I A N</v>
          </cell>
          <cell r="G181" t="str">
            <v>KODE</v>
          </cell>
          <cell r="H181" t="str">
            <v>KOEF.</v>
          </cell>
          <cell r="I181" t="str">
            <v>SATUAN</v>
          </cell>
          <cell r="J181" t="str">
            <v>KET.</v>
          </cell>
        </row>
        <row r="184">
          <cell r="A184" t="str">
            <v>A.</v>
          </cell>
          <cell r="C184" t="str">
            <v>URAIAN PERALATAN</v>
          </cell>
        </row>
        <row r="185">
          <cell r="A185" t="str">
            <v xml:space="preserve">       1.</v>
          </cell>
          <cell r="C185" t="str">
            <v>Jenis Peralatan</v>
          </cell>
          <cell r="G185" t="str">
            <v>BULLDOZER 100-150 HP</v>
          </cell>
          <cell r="J185" t="str">
            <v>E04</v>
          </cell>
        </row>
        <row r="186">
          <cell r="A186" t="str">
            <v xml:space="preserve">       2.</v>
          </cell>
          <cell r="C186" t="str">
            <v>Tenaga</v>
          </cell>
          <cell r="G186" t="str">
            <v>Pw</v>
          </cell>
          <cell r="H186">
            <v>140</v>
          </cell>
          <cell r="I186" t="str">
            <v>HP</v>
          </cell>
        </row>
        <row r="187">
          <cell r="A187" t="str">
            <v xml:space="preserve">       3.</v>
          </cell>
          <cell r="C187" t="str">
            <v>Kapasitas</v>
          </cell>
          <cell r="G187" t="str">
            <v>Cp</v>
          </cell>
          <cell r="H187" t="str">
            <v xml:space="preserve">-  </v>
          </cell>
          <cell r="I187" t="str">
            <v>-</v>
          </cell>
        </row>
        <row r="188">
          <cell r="A188" t="str">
            <v xml:space="preserve">       4.</v>
          </cell>
          <cell r="C188" t="str">
            <v>Alat Baru                :</v>
          </cell>
          <cell r="D188" t="str">
            <v xml:space="preserve">  a.  Umur Ekonomis</v>
          </cell>
          <cell r="G188" t="str">
            <v>A</v>
          </cell>
          <cell r="H188">
            <v>5</v>
          </cell>
          <cell r="I188" t="str">
            <v>Tahun</v>
          </cell>
        </row>
        <row r="189">
          <cell r="D189" t="str">
            <v xml:space="preserve">  b.  Jam Kerja Dalam 1 Tahun</v>
          </cell>
          <cell r="G189" t="str">
            <v>W</v>
          </cell>
          <cell r="H189">
            <v>2000</v>
          </cell>
          <cell r="I189" t="str">
            <v>Jam</v>
          </cell>
        </row>
        <row r="190">
          <cell r="D190" t="str">
            <v xml:space="preserve">  c.  Harga Alat</v>
          </cell>
          <cell r="G190" t="str">
            <v>B</v>
          </cell>
          <cell r="H190">
            <v>1175000000</v>
          </cell>
          <cell r="I190" t="str">
            <v>Rupiah</v>
          </cell>
        </row>
        <row r="191">
          <cell r="A191" t="str">
            <v xml:space="preserve">       5.</v>
          </cell>
          <cell r="C191" t="str">
            <v>Alat Yang Dipakai  :</v>
          </cell>
          <cell r="D191" t="str">
            <v xml:space="preserve">  a.  Umur Ekonomis</v>
          </cell>
          <cell r="G191" t="str">
            <v>A'</v>
          </cell>
          <cell r="H191">
            <v>5</v>
          </cell>
          <cell r="I191" t="str">
            <v>Tahun</v>
          </cell>
          <cell r="J191" t="str">
            <v xml:space="preserve"> Alat baru</v>
          </cell>
        </row>
        <row r="192">
          <cell r="D192" t="str">
            <v xml:space="preserve">  b.  Jam Kerja Dalam 1 Tahun </v>
          </cell>
          <cell r="G192" t="str">
            <v>W'</v>
          </cell>
          <cell r="H192">
            <v>2000</v>
          </cell>
          <cell r="I192" t="str">
            <v>Jam</v>
          </cell>
          <cell r="J192" t="str">
            <v xml:space="preserve"> Alat baru</v>
          </cell>
        </row>
        <row r="193">
          <cell r="D193" t="str">
            <v xml:space="preserve">  c.  Harga Alat   (*)</v>
          </cell>
          <cell r="G193" t="str">
            <v>B'</v>
          </cell>
          <cell r="H193">
            <v>1175000000</v>
          </cell>
          <cell r="I193" t="str">
            <v>Rupiah</v>
          </cell>
          <cell r="J193" t="str">
            <v xml:space="preserve"> Alat baru</v>
          </cell>
        </row>
        <row r="195">
          <cell r="A195" t="str">
            <v>B.</v>
          </cell>
          <cell r="C195" t="str">
            <v>BIAYA PASTI PER JAM KERJA</v>
          </cell>
        </row>
        <row r="196">
          <cell r="A196" t="str">
            <v xml:space="preserve">       1.</v>
          </cell>
          <cell r="C196" t="str">
            <v>Nilai Sisa Alat</v>
          </cell>
          <cell r="D196" t="str">
            <v>=  10 % x B</v>
          </cell>
          <cell r="G196" t="str">
            <v>C</v>
          </cell>
          <cell r="H196">
            <v>117500000</v>
          </cell>
          <cell r="I196" t="str">
            <v>Rupiah</v>
          </cell>
        </row>
        <row r="198">
          <cell r="A198" t="str">
            <v xml:space="preserve">       2.</v>
          </cell>
          <cell r="C198" t="str">
            <v>Faktor Angsuran Modal    =</v>
          </cell>
          <cell r="E198" t="str">
            <v>i x (1 + i)^A'</v>
          </cell>
          <cell r="G198" t="str">
            <v>D</v>
          </cell>
          <cell r="H198">
            <v>0.33437970328961514</v>
          </cell>
          <cell r="I198" t="str">
            <v>-</v>
          </cell>
        </row>
        <row r="199">
          <cell r="E199" t="str">
            <v>(1 + i)^A' - 1</v>
          </cell>
        </row>
        <row r="200">
          <cell r="A200" t="str">
            <v xml:space="preserve">       3.</v>
          </cell>
          <cell r="C200" t="str">
            <v>Biaya Pasti per Jam  :</v>
          </cell>
        </row>
        <row r="201">
          <cell r="C201" t="str">
            <v>a.  Biaya Pengembalian Modal  =</v>
          </cell>
          <cell r="E201" t="str">
            <v>( B' - C ) x D</v>
          </cell>
          <cell r="G201" t="str">
            <v>E</v>
          </cell>
          <cell r="H201">
            <v>176803.268114384</v>
          </cell>
          <cell r="I201" t="str">
            <v>Rupiah</v>
          </cell>
        </row>
        <row r="202">
          <cell r="E202" t="str">
            <v>W'</v>
          </cell>
        </row>
        <row r="204">
          <cell r="C204" t="str">
            <v>b.  Asuransi, dll =</v>
          </cell>
          <cell r="D204">
            <v>2E-3</v>
          </cell>
          <cell r="E204" t="str">
            <v xml:space="preserve">  x   B'</v>
          </cell>
          <cell r="G204" t="str">
            <v>F</v>
          </cell>
          <cell r="H204">
            <v>1175</v>
          </cell>
          <cell r="I204" t="str">
            <v>Rupiah</v>
          </cell>
        </row>
        <row r="205">
          <cell r="E205" t="str">
            <v>W'</v>
          </cell>
        </row>
        <row r="207">
          <cell r="C207" t="str">
            <v>Biaya Pasti per Jam             =</v>
          </cell>
          <cell r="E207" t="str">
            <v>( E + F )</v>
          </cell>
          <cell r="G207" t="str">
            <v>G</v>
          </cell>
          <cell r="H207">
            <v>177978.268114384</v>
          </cell>
          <cell r="I207" t="str">
            <v>Rupiah</v>
          </cell>
        </row>
        <row r="209">
          <cell r="A209" t="str">
            <v>C.</v>
          </cell>
          <cell r="C209" t="str">
            <v>BIAYA OPERASI PER JAM KERJA</v>
          </cell>
        </row>
        <row r="211">
          <cell r="A211" t="str">
            <v xml:space="preserve">       1.</v>
          </cell>
          <cell r="C211" t="str">
            <v xml:space="preserve">Bahan Bakar  =  (0.125-0.175 Ltr/HP/Jam)   x Pw x Ms </v>
          </cell>
          <cell r="G211" t="str">
            <v>H</v>
          </cell>
          <cell r="H211">
            <v>38500</v>
          </cell>
          <cell r="I211" t="str">
            <v>Rupiah</v>
          </cell>
        </row>
        <row r="213">
          <cell r="A213" t="str">
            <v xml:space="preserve">       2.</v>
          </cell>
          <cell r="C213" t="str">
            <v>Pelumas         =  (0.01-0.02 Ltr/HP/Jam) x Pw x Mp</v>
          </cell>
          <cell r="G213" t="str">
            <v>I</v>
          </cell>
          <cell r="H213">
            <v>28000.000000000004</v>
          </cell>
          <cell r="I213" t="str">
            <v>Rupiah</v>
          </cell>
        </row>
        <row r="215">
          <cell r="A215" t="str">
            <v xml:space="preserve">       3.</v>
          </cell>
          <cell r="C215" t="str">
            <v>Perawatan dan</v>
          </cell>
          <cell r="D215" t="str">
            <v>(12,5 % - 17,5 %)  x  B'</v>
          </cell>
          <cell r="G215" t="str">
            <v>K</v>
          </cell>
          <cell r="H215">
            <v>73437.5</v>
          </cell>
          <cell r="I215" t="str">
            <v>Rupiah</v>
          </cell>
        </row>
        <row r="216">
          <cell r="C216" t="str">
            <v xml:space="preserve">        perbaikan    =</v>
          </cell>
          <cell r="D216" t="str">
            <v>W'</v>
          </cell>
        </row>
        <row r="218">
          <cell r="A218" t="str">
            <v xml:space="preserve">       4.</v>
          </cell>
          <cell r="C218" t="str">
            <v>Operator</v>
          </cell>
          <cell r="D218" t="str">
            <v>=   ( 1  Orang / Jam )  x  U1</v>
          </cell>
          <cell r="G218" t="str">
            <v>L</v>
          </cell>
          <cell r="H218">
            <v>9000</v>
          </cell>
          <cell r="I218" t="str">
            <v>Rupiah</v>
          </cell>
        </row>
        <row r="219">
          <cell r="A219" t="str">
            <v xml:space="preserve">       5.</v>
          </cell>
          <cell r="C219" t="str">
            <v>Pembantu Operator</v>
          </cell>
          <cell r="D219" t="str">
            <v>=   ( 1  Orang / Jam )  x  U2</v>
          </cell>
          <cell r="G219" t="str">
            <v>M</v>
          </cell>
          <cell r="H219">
            <v>6500</v>
          </cell>
          <cell r="I219" t="str">
            <v>Rupiah</v>
          </cell>
        </row>
        <row r="221">
          <cell r="C221" t="str">
            <v>Biaya Operasi per Jam        =</v>
          </cell>
          <cell r="E221" t="str">
            <v>(H+I+K+L+M)</v>
          </cell>
          <cell r="G221" t="str">
            <v>P</v>
          </cell>
          <cell r="H221">
            <v>155437.5</v>
          </cell>
          <cell r="I221" t="str">
            <v>Rupiah</v>
          </cell>
        </row>
        <row r="223">
          <cell r="A223" t="str">
            <v>D.</v>
          </cell>
          <cell r="C223" t="str">
            <v>TOTAL BIAYA SEWA ALAT / JAM   =   ( G + P )</v>
          </cell>
          <cell r="G223" t="str">
            <v>S</v>
          </cell>
          <cell r="H223">
            <v>333415.76811438403</v>
          </cell>
          <cell r="I223" t="str">
            <v>Rupiah</v>
          </cell>
        </row>
        <row r="226">
          <cell r="A226" t="str">
            <v>E.</v>
          </cell>
          <cell r="C226" t="str">
            <v>LAIN - LAIN</v>
          </cell>
        </row>
        <row r="227">
          <cell r="A227" t="str">
            <v xml:space="preserve">       1.</v>
          </cell>
          <cell r="C227" t="str">
            <v>Tingkat Suku Bunga</v>
          </cell>
          <cell r="G227" t="str">
            <v>i</v>
          </cell>
          <cell r="H227">
            <v>20</v>
          </cell>
          <cell r="I227" t="str">
            <v>% / Tahun</v>
          </cell>
        </row>
        <row r="228">
          <cell r="A228" t="str">
            <v xml:space="preserve">       2.</v>
          </cell>
          <cell r="C228" t="str">
            <v>Upah Operator / Sopir</v>
          </cell>
          <cell r="G228" t="str">
            <v>U1</v>
          </cell>
          <cell r="H228">
            <v>9000</v>
          </cell>
          <cell r="I228" t="str">
            <v>Rp./Jam</v>
          </cell>
        </row>
        <row r="229">
          <cell r="A229" t="str">
            <v xml:space="preserve">       3.</v>
          </cell>
          <cell r="C229" t="str">
            <v>Upah Pembantu Operator / Pmb.Sopir</v>
          </cell>
          <cell r="G229" t="str">
            <v>U2</v>
          </cell>
          <cell r="H229">
            <v>6500</v>
          </cell>
          <cell r="I229" t="str">
            <v>Rp./Jam</v>
          </cell>
        </row>
        <row r="230">
          <cell r="A230" t="str">
            <v xml:space="preserve">       4.</v>
          </cell>
          <cell r="C230" t="str">
            <v>Bahan Bakar Bensin</v>
          </cell>
          <cell r="G230" t="str">
            <v>Mb</v>
          </cell>
          <cell r="H230">
            <v>2700</v>
          </cell>
          <cell r="I230" t="str">
            <v>Liter</v>
          </cell>
        </row>
        <row r="231">
          <cell r="A231" t="str">
            <v xml:space="preserve">       5.</v>
          </cell>
          <cell r="C231" t="str">
            <v>Bahan Bakar Solar</v>
          </cell>
          <cell r="G231" t="str">
            <v>Ms</v>
          </cell>
          <cell r="H231">
            <v>2200</v>
          </cell>
          <cell r="I231" t="str">
            <v>Liter</v>
          </cell>
        </row>
        <row r="232">
          <cell r="A232" t="str">
            <v xml:space="preserve">       6.</v>
          </cell>
          <cell r="C232" t="str">
            <v>Minyak Pelumas</v>
          </cell>
          <cell r="G232" t="str">
            <v>Mp</v>
          </cell>
          <cell r="H232">
            <v>20000</v>
          </cell>
          <cell r="I232" t="str">
            <v>Liter</v>
          </cell>
        </row>
        <row r="233">
          <cell r="A233" t="str">
            <v xml:space="preserve">       7.</v>
          </cell>
          <cell r="C233" t="str">
            <v>PPN diperhitungkan pada lembar Rekapitulasi</v>
          </cell>
        </row>
        <row r="234">
          <cell r="C234" t="str">
            <v>Biaya Pekerjaan</v>
          </cell>
        </row>
        <row r="296">
          <cell r="A296" t="str">
            <v>URAIAN ANALISA ALAT</v>
          </cell>
        </row>
        <row r="299">
          <cell r="A299" t="str">
            <v>No.</v>
          </cell>
          <cell r="C299" t="str">
            <v>U R A I A N</v>
          </cell>
          <cell r="G299" t="str">
            <v>KODE</v>
          </cell>
          <cell r="H299" t="str">
            <v>KOEF.</v>
          </cell>
          <cell r="I299" t="str">
            <v>SATUAN</v>
          </cell>
          <cell r="J299" t="str">
            <v>KET.</v>
          </cell>
        </row>
        <row r="302">
          <cell r="A302" t="str">
            <v>A.</v>
          </cell>
          <cell r="C302" t="str">
            <v>URAIAN PERALATAN</v>
          </cell>
        </row>
        <row r="303">
          <cell r="A303" t="str">
            <v xml:space="preserve">       1.</v>
          </cell>
          <cell r="C303" t="str">
            <v>Jenis Peralatan</v>
          </cell>
          <cell r="G303" t="str">
            <v>CONCRETE MIXER 0.3-0.6 M3</v>
          </cell>
          <cell r="J303" t="str">
            <v>E06</v>
          </cell>
        </row>
        <row r="304">
          <cell r="A304" t="str">
            <v xml:space="preserve">       2.</v>
          </cell>
          <cell r="C304" t="str">
            <v>Tenaga</v>
          </cell>
          <cell r="G304" t="str">
            <v>Pw</v>
          </cell>
          <cell r="H304">
            <v>15</v>
          </cell>
          <cell r="I304" t="str">
            <v>HP</v>
          </cell>
        </row>
        <row r="305">
          <cell r="A305" t="str">
            <v xml:space="preserve">       3.</v>
          </cell>
          <cell r="C305" t="str">
            <v>Kapasitas</v>
          </cell>
          <cell r="G305" t="str">
            <v>Cp</v>
          </cell>
          <cell r="H305">
            <v>500</v>
          </cell>
          <cell r="I305" t="str">
            <v>Liter</v>
          </cell>
        </row>
        <row r="306">
          <cell r="A306" t="str">
            <v xml:space="preserve">       4.</v>
          </cell>
          <cell r="C306" t="str">
            <v>Alat Baru                :</v>
          </cell>
          <cell r="D306" t="str">
            <v xml:space="preserve">  a.  Umur Ekonomis</v>
          </cell>
          <cell r="G306" t="str">
            <v>A</v>
          </cell>
          <cell r="H306">
            <v>4</v>
          </cell>
          <cell r="I306" t="str">
            <v>Tahun</v>
          </cell>
        </row>
        <row r="307">
          <cell r="D307" t="str">
            <v xml:space="preserve">  b.  Jam Kerja Dalam 1 Tahun</v>
          </cell>
          <cell r="G307" t="str">
            <v>W</v>
          </cell>
          <cell r="H307">
            <v>2000</v>
          </cell>
          <cell r="I307" t="str">
            <v>Jam</v>
          </cell>
        </row>
        <row r="308">
          <cell r="D308" t="str">
            <v xml:space="preserve">  c.  Harga Alat</v>
          </cell>
          <cell r="G308" t="str">
            <v>B</v>
          </cell>
          <cell r="H308">
            <v>9950000</v>
          </cell>
          <cell r="I308" t="str">
            <v>Rupiah</v>
          </cell>
        </row>
        <row r="309">
          <cell r="A309" t="str">
            <v xml:space="preserve">       5.</v>
          </cell>
          <cell r="C309" t="str">
            <v>Alat Yang Dipakai  :</v>
          </cell>
          <cell r="D309" t="str">
            <v xml:space="preserve">  a.  Umur Ekonomis</v>
          </cell>
          <cell r="G309" t="str">
            <v>A'</v>
          </cell>
          <cell r="H309">
            <v>4</v>
          </cell>
          <cell r="I309" t="str">
            <v>Tahun</v>
          </cell>
          <cell r="J309" t="str">
            <v xml:space="preserve"> Alat baru</v>
          </cell>
        </row>
        <row r="310">
          <cell r="D310" t="str">
            <v xml:space="preserve">  b.  Jam Kerja Dalam 1 Tahun </v>
          </cell>
          <cell r="G310" t="str">
            <v>W'</v>
          </cell>
          <cell r="H310">
            <v>2000</v>
          </cell>
          <cell r="I310" t="str">
            <v>Jam</v>
          </cell>
          <cell r="J310" t="str">
            <v xml:space="preserve"> Alat baru</v>
          </cell>
        </row>
        <row r="311">
          <cell r="D311" t="str">
            <v xml:space="preserve">  c.  Harga Alat   (*)</v>
          </cell>
          <cell r="G311" t="str">
            <v>B'</v>
          </cell>
          <cell r="H311">
            <v>9950000</v>
          </cell>
          <cell r="I311" t="str">
            <v>Rupiah</v>
          </cell>
          <cell r="J311" t="str">
            <v xml:space="preserve"> Alat baru</v>
          </cell>
        </row>
        <row r="313">
          <cell r="A313" t="str">
            <v>B.</v>
          </cell>
          <cell r="C313" t="str">
            <v>BIAYA PASTI PER JAM KERJA</v>
          </cell>
        </row>
        <row r="314">
          <cell r="A314" t="str">
            <v xml:space="preserve">       1.</v>
          </cell>
          <cell r="C314" t="str">
            <v>Nilai Sisa Alat</v>
          </cell>
          <cell r="D314" t="str">
            <v>=  10 % x B</v>
          </cell>
          <cell r="G314" t="str">
            <v>C</v>
          </cell>
          <cell r="H314">
            <v>995000</v>
          </cell>
          <cell r="I314" t="str">
            <v>Rupiah</v>
          </cell>
        </row>
        <row r="316">
          <cell r="A316" t="str">
            <v xml:space="preserve">       2.</v>
          </cell>
          <cell r="C316" t="str">
            <v>Faktor Angsuran Modal    =</v>
          </cell>
          <cell r="E316" t="str">
            <v>i x (1 + i)^A'</v>
          </cell>
          <cell r="G316" t="str">
            <v>D</v>
          </cell>
          <cell r="H316">
            <v>0.38628912071535026</v>
          </cell>
          <cell r="I316" t="str">
            <v>-</v>
          </cell>
        </row>
        <row r="317">
          <cell r="E317" t="str">
            <v>(1 + i)^A' - 1</v>
          </cell>
        </row>
        <row r="318">
          <cell r="A318" t="str">
            <v xml:space="preserve">       3.</v>
          </cell>
          <cell r="C318" t="str">
            <v>Biaya Pasti per Jam  :</v>
          </cell>
        </row>
        <row r="319">
          <cell r="C319" t="str">
            <v>a.  Biaya Pengembalian Modal  =</v>
          </cell>
          <cell r="E319" t="str">
            <v>( B' - C ) x D</v>
          </cell>
          <cell r="G319" t="str">
            <v>E</v>
          </cell>
          <cell r="H319">
            <v>1729.6095380029808</v>
          </cell>
          <cell r="I319" t="str">
            <v>Rupiah</v>
          </cell>
        </row>
        <row r="320">
          <cell r="E320" t="str">
            <v>W'</v>
          </cell>
        </row>
        <row r="322">
          <cell r="C322" t="str">
            <v>b.  Asuransi, dll =</v>
          </cell>
          <cell r="D322">
            <v>2E-3</v>
          </cell>
          <cell r="E322" t="str">
            <v xml:space="preserve">  x   B'</v>
          </cell>
          <cell r="G322" t="str">
            <v>F</v>
          </cell>
          <cell r="H322">
            <v>9.9499999999999993</v>
          </cell>
          <cell r="I322" t="str">
            <v>Rupiah</v>
          </cell>
        </row>
        <row r="323">
          <cell r="E323" t="str">
            <v>W'</v>
          </cell>
        </row>
        <row r="325">
          <cell r="C325" t="str">
            <v>Biaya Pasti per Jam             =</v>
          </cell>
          <cell r="E325" t="str">
            <v>( E + F )</v>
          </cell>
          <cell r="G325" t="str">
            <v>G</v>
          </cell>
          <cell r="H325">
            <v>1739.5595380029808</v>
          </cell>
          <cell r="I325" t="str">
            <v>Rupiah</v>
          </cell>
        </row>
        <row r="327">
          <cell r="A327" t="str">
            <v>C.</v>
          </cell>
          <cell r="C327" t="str">
            <v>BIAYA OPERASI PER JAM KERJA</v>
          </cell>
        </row>
        <row r="329">
          <cell r="A329" t="str">
            <v xml:space="preserve">       1.</v>
          </cell>
          <cell r="C329" t="str">
            <v xml:space="preserve">Bahan Bakar  =  (0.125-0.175 Ltr/HP/Jam)   x Pw x Ms </v>
          </cell>
          <cell r="G329" t="str">
            <v>H</v>
          </cell>
          <cell r="H329">
            <v>4125</v>
          </cell>
          <cell r="I329" t="str">
            <v>Rupiah</v>
          </cell>
        </row>
        <row r="331">
          <cell r="A331" t="str">
            <v xml:space="preserve">       2.</v>
          </cell>
          <cell r="C331" t="str">
            <v>Pelumas         =  (0.01-0.02 Ltr/HP/Jam) x Pw x Mp</v>
          </cell>
          <cell r="G331" t="str">
            <v>I</v>
          </cell>
          <cell r="H331">
            <v>3000</v>
          </cell>
          <cell r="I331" t="str">
            <v>Rupiah</v>
          </cell>
        </row>
        <row r="333">
          <cell r="A333" t="str">
            <v xml:space="preserve">       3.</v>
          </cell>
          <cell r="C333" t="str">
            <v>Perawatan dan</v>
          </cell>
          <cell r="D333" t="str">
            <v>(12,5 % - 17,5 %)  x  B'</v>
          </cell>
          <cell r="G333" t="str">
            <v>K</v>
          </cell>
          <cell r="H333">
            <v>621.875</v>
          </cell>
          <cell r="I333" t="str">
            <v>Rupiah</v>
          </cell>
        </row>
        <row r="334">
          <cell r="C334" t="str">
            <v xml:space="preserve">        perbaikan    =</v>
          </cell>
          <cell r="D334" t="str">
            <v>W'</v>
          </cell>
        </row>
        <row r="336">
          <cell r="A336" t="str">
            <v xml:space="preserve">       4.</v>
          </cell>
          <cell r="C336" t="str">
            <v>Operator</v>
          </cell>
          <cell r="D336" t="str">
            <v>=   ( 1  Orang / Jam )  x  U1</v>
          </cell>
          <cell r="G336" t="str">
            <v>L</v>
          </cell>
          <cell r="H336">
            <v>9000</v>
          </cell>
          <cell r="I336" t="str">
            <v>Rupiah</v>
          </cell>
        </row>
        <row r="337">
          <cell r="A337" t="str">
            <v xml:space="preserve">       5.</v>
          </cell>
          <cell r="C337" t="str">
            <v>Pembantu Operator</v>
          </cell>
          <cell r="D337" t="str">
            <v>=   ( 1  Orang / Jam )  x  U2</v>
          </cell>
          <cell r="G337" t="str">
            <v>M</v>
          </cell>
          <cell r="H337">
            <v>6500</v>
          </cell>
          <cell r="I337" t="str">
            <v>Rupiah</v>
          </cell>
        </row>
        <row r="339">
          <cell r="C339" t="str">
            <v>Biaya Operasi per Jam        =</v>
          </cell>
          <cell r="E339" t="str">
            <v>(H+I+K+L+M)</v>
          </cell>
          <cell r="G339" t="str">
            <v>P</v>
          </cell>
          <cell r="H339">
            <v>23246.875</v>
          </cell>
          <cell r="I339" t="str">
            <v>Rupiah</v>
          </cell>
        </row>
        <row r="341">
          <cell r="A341" t="str">
            <v>D.</v>
          </cell>
          <cell r="C341" t="str">
            <v>TOTAL BIAYA SEWA ALAT / JAM   =   ( G + P )</v>
          </cell>
          <cell r="G341" t="str">
            <v>S</v>
          </cell>
          <cell r="H341">
            <v>24986.434538002981</v>
          </cell>
          <cell r="I341" t="str">
            <v>Rupiah</v>
          </cell>
        </row>
        <row r="344">
          <cell r="A344" t="str">
            <v>E.</v>
          </cell>
          <cell r="C344" t="str">
            <v>LAIN - LAIN</v>
          </cell>
        </row>
        <row r="345">
          <cell r="A345" t="str">
            <v xml:space="preserve">       1.</v>
          </cell>
          <cell r="C345" t="str">
            <v>Tingkat Suku Bunga</v>
          </cell>
          <cell r="G345" t="str">
            <v>i</v>
          </cell>
          <cell r="H345">
            <v>20</v>
          </cell>
          <cell r="I345" t="str">
            <v>% / Tahun</v>
          </cell>
        </row>
        <row r="346">
          <cell r="A346" t="str">
            <v xml:space="preserve">       2.</v>
          </cell>
          <cell r="C346" t="str">
            <v>Upah Operator / Sopir</v>
          </cell>
          <cell r="G346" t="str">
            <v>U1</v>
          </cell>
          <cell r="H346">
            <v>9000</v>
          </cell>
          <cell r="I346" t="str">
            <v>Rp./Jam</v>
          </cell>
        </row>
        <row r="347">
          <cell r="A347" t="str">
            <v xml:space="preserve">       3.</v>
          </cell>
          <cell r="C347" t="str">
            <v>Upah Pembantu Operator / Pmb.Sopir</v>
          </cell>
          <cell r="G347" t="str">
            <v>U2</v>
          </cell>
          <cell r="H347">
            <v>6500</v>
          </cell>
          <cell r="I347" t="str">
            <v>Rp./Jam</v>
          </cell>
        </row>
        <row r="348">
          <cell r="A348" t="str">
            <v xml:space="preserve">       4.</v>
          </cell>
          <cell r="C348" t="str">
            <v>Bahan Bakar Bensin</v>
          </cell>
          <cell r="G348" t="str">
            <v>Mb</v>
          </cell>
          <cell r="H348">
            <v>2700</v>
          </cell>
          <cell r="I348" t="str">
            <v>Liter</v>
          </cell>
        </row>
        <row r="349">
          <cell r="A349" t="str">
            <v xml:space="preserve">       5.</v>
          </cell>
          <cell r="C349" t="str">
            <v>Bahan Bakar Solar</v>
          </cell>
          <cell r="G349" t="str">
            <v>Ms</v>
          </cell>
          <cell r="H349">
            <v>2200</v>
          </cell>
          <cell r="I349" t="str">
            <v>Liter</v>
          </cell>
        </row>
        <row r="350">
          <cell r="A350" t="str">
            <v xml:space="preserve">       6.</v>
          </cell>
          <cell r="C350" t="str">
            <v>Minyak Pelumas</v>
          </cell>
          <cell r="G350" t="str">
            <v>Mp</v>
          </cell>
          <cell r="H350">
            <v>20000</v>
          </cell>
          <cell r="I350" t="str">
            <v>Liter</v>
          </cell>
        </row>
        <row r="351">
          <cell r="A351" t="str">
            <v xml:space="preserve">       7.</v>
          </cell>
          <cell r="C351" t="str">
            <v>PPN diperhitungkan pada lembar Rekapitulasi</v>
          </cell>
        </row>
        <row r="352">
          <cell r="C352" t="str">
            <v>Biaya Pekerjaan</v>
          </cell>
        </row>
        <row r="355">
          <cell r="A355" t="str">
            <v>URAIAN ANALISA ALAT</v>
          </cell>
        </row>
        <row r="358">
          <cell r="A358" t="str">
            <v>No.</v>
          </cell>
          <cell r="C358" t="str">
            <v>U R A I A N</v>
          </cell>
          <cell r="G358" t="str">
            <v>KODE</v>
          </cell>
          <cell r="H358" t="str">
            <v>KOEF.</v>
          </cell>
          <cell r="I358" t="str">
            <v>SATUAN</v>
          </cell>
          <cell r="J358" t="str">
            <v>KET.</v>
          </cell>
        </row>
        <row r="361">
          <cell r="A361" t="str">
            <v>A.</v>
          </cell>
          <cell r="C361" t="str">
            <v>URAIAN PERALATAN</v>
          </cell>
        </row>
        <row r="362">
          <cell r="A362" t="str">
            <v xml:space="preserve">       1.</v>
          </cell>
          <cell r="C362" t="str">
            <v>Jenis Peralatan</v>
          </cell>
          <cell r="G362" t="str">
            <v>CRANE 10-15 TON</v>
          </cell>
          <cell r="J362" t="str">
            <v>E07</v>
          </cell>
        </row>
        <row r="363">
          <cell r="A363" t="str">
            <v xml:space="preserve">       2.</v>
          </cell>
          <cell r="C363" t="str">
            <v>Tenaga</v>
          </cell>
          <cell r="G363" t="str">
            <v>Pw</v>
          </cell>
          <cell r="H363">
            <v>150</v>
          </cell>
          <cell r="I363" t="str">
            <v>HP</v>
          </cell>
        </row>
        <row r="364">
          <cell r="A364" t="str">
            <v xml:space="preserve">       3.</v>
          </cell>
          <cell r="C364" t="str">
            <v>Kapasitas</v>
          </cell>
          <cell r="G364" t="str">
            <v>Cp</v>
          </cell>
          <cell r="H364">
            <v>15</v>
          </cell>
          <cell r="I364" t="str">
            <v>Ton</v>
          </cell>
        </row>
        <row r="365">
          <cell r="A365" t="str">
            <v xml:space="preserve">       4.</v>
          </cell>
          <cell r="C365" t="str">
            <v>Alat Baru                :</v>
          </cell>
          <cell r="D365" t="str">
            <v xml:space="preserve">  a.  Umur Ekonomis</v>
          </cell>
          <cell r="G365" t="str">
            <v>A</v>
          </cell>
          <cell r="H365">
            <v>6</v>
          </cell>
          <cell r="I365" t="str">
            <v>Tahun</v>
          </cell>
        </row>
        <row r="366">
          <cell r="D366" t="str">
            <v xml:space="preserve">  b.  Jam Kerja Dalam 1 Tahun</v>
          </cell>
          <cell r="G366" t="str">
            <v>W</v>
          </cell>
          <cell r="H366">
            <v>2000</v>
          </cell>
          <cell r="I366" t="str">
            <v>Jam</v>
          </cell>
        </row>
        <row r="367">
          <cell r="D367" t="str">
            <v xml:space="preserve">  c.  Harga Alat</v>
          </cell>
          <cell r="G367" t="str">
            <v>B</v>
          </cell>
          <cell r="H367">
            <v>853875000</v>
          </cell>
          <cell r="I367" t="str">
            <v>Rupiah</v>
          </cell>
        </row>
        <row r="368">
          <cell r="A368" t="str">
            <v xml:space="preserve">       5.</v>
          </cell>
          <cell r="C368" t="str">
            <v>Alat Yang Dipakai  :</v>
          </cell>
          <cell r="D368" t="str">
            <v xml:space="preserve">  a.  Umur Ekonomis</v>
          </cell>
          <cell r="G368" t="str">
            <v>A'</v>
          </cell>
          <cell r="H368">
            <v>6</v>
          </cell>
          <cell r="I368" t="str">
            <v>Tahun</v>
          </cell>
          <cell r="J368" t="str">
            <v xml:space="preserve"> Alat baru</v>
          </cell>
        </row>
        <row r="369">
          <cell r="D369" t="str">
            <v xml:space="preserve">  b.  Jam Kerja Dalam 1 Tahun </v>
          </cell>
          <cell r="G369" t="str">
            <v>W'</v>
          </cell>
          <cell r="H369">
            <v>2000</v>
          </cell>
          <cell r="I369" t="str">
            <v>Jam</v>
          </cell>
          <cell r="J369" t="str">
            <v xml:space="preserve"> Alat baru</v>
          </cell>
        </row>
        <row r="370">
          <cell r="D370" t="str">
            <v xml:space="preserve">  c.  Harga Alat   (*)</v>
          </cell>
          <cell r="G370" t="str">
            <v>B'</v>
          </cell>
          <cell r="H370">
            <v>853875000</v>
          </cell>
          <cell r="I370" t="str">
            <v>Rupiah</v>
          </cell>
          <cell r="J370" t="str">
            <v xml:space="preserve"> Alat baru</v>
          </cell>
        </row>
        <row r="372">
          <cell r="A372" t="str">
            <v>B.</v>
          </cell>
          <cell r="C372" t="str">
            <v>BIAYA PASTI PER JAM KERJA</v>
          </cell>
        </row>
        <row r="373">
          <cell r="A373" t="str">
            <v xml:space="preserve">       1.</v>
          </cell>
          <cell r="C373" t="str">
            <v>Nilai Sisa Alat</v>
          </cell>
          <cell r="D373" t="str">
            <v>=  10 % x B</v>
          </cell>
          <cell r="G373" t="str">
            <v>C</v>
          </cell>
          <cell r="H373">
            <v>85387500</v>
          </cell>
          <cell r="I373" t="str">
            <v>Rupiah</v>
          </cell>
        </row>
        <row r="375">
          <cell r="A375" t="str">
            <v xml:space="preserve">       2.</v>
          </cell>
          <cell r="C375" t="str">
            <v>Faktor Angsuran Modal    =</v>
          </cell>
          <cell r="E375" t="str">
            <v>i x (1 + i)^A'</v>
          </cell>
          <cell r="G375" t="str">
            <v>D</v>
          </cell>
          <cell r="H375">
            <v>0.30070574586703619</v>
          </cell>
          <cell r="I375" t="str">
            <v>-</v>
          </cell>
        </row>
        <row r="376">
          <cell r="E376" t="str">
            <v>(1 + i)^A' - 1</v>
          </cell>
        </row>
        <row r="377">
          <cell r="A377" t="str">
            <v xml:space="preserve">       3.</v>
          </cell>
          <cell r="C377" t="str">
            <v>Biaya Pasti per Jam  :</v>
          </cell>
        </row>
        <row r="378">
          <cell r="C378" t="str">
            <v>a.  Biaya Pengembalian Modal  =</v>
          </cell>
          <cell r="E378" t="str">
            <v>( B' - C ) x D</v>
          </cell>
          <cell r="G378" t="str">
            <v>E</v>
          </cell>
          <cell r="H378">
            <v>115544.30343849699</v>
          </cell>
          <cell r="I378" t="str">
            <v>Rupiah</v>
          </cell>
        </row>
        <row r="379">
          <cell r="E379" t="str">
            <v>W'</v>
          </cell>
        </row>
        <row r="381">
          <cell r="C381" t="str">
            <v>b.  Asuransi, dll =</v>
          </cell>
          <cell r="D381">
            <v>2E-3</v>
          </cell>
          <cell r="E381" t="str">
            <v xml:space="preserve">  x   B'</v>
          </cell>
          <cell r="G381" t="str">
            <v>F</v>
          </cell>
          <cell r="H381">
            <v>853.875</v>
          </cell>
          <cell r="I381" t="str">
            <v>Rupiah</v>
          </cell>
        </row>
        <row r="382">
          <cell r="E382" t="str">
            <v>W'</v>
          </cell>
        </row>
        <row r="384">
          <cell r="C384" t="str">
            <v>Biaya Pasti per Jam             =</v>
          </cell>
          <cell r="E384" t="str">
            <v>( E + F )</v>
          </cell>
          <cell r="G384" t="str">
            <v>G</v>
          </cell>
          <cell r="H384">
            <v>116398.17843849699</v>
          </cell>
          <cell r="I384" t="str">
            <v>Rupiah</v>
          </cell>
        </row>
        <row r="386">
          <cell r="A386" t="str">
            <v>C.</v>
          </cell>
          <cell r="C386" t="str">
            <v>BIAYA OPERASI PER JAM KERJA</v>
          </cell>
        </row>
        <row r="388">
          <cell r="A388" t="str">
            <v xml:space="preserve">       1.</v>
          </cell>
          <cell r="C388" t="str">
            <v xml:space="preserve">Bahan Bakar  =  (0.125-0.175 Ltr/HP/Jam)   x Pw x Ms </v>
          </cell>
          <cell r="G388" t="str">
            <v>H</v>
          </cell>
          <cell r="H388">
            <v>41250</v>
          </cell>
          <cell r="I388" t="str">
            <v>Rupiah</v>
          </cell>
        </row>
        <row r="390">
          <cell r="A390" t="str">
            <v xml:space="preserve">       2.</v>
          </cell>
          <cell r="C390" t="str">
            <v>Pelumas         =  (0.01-0.02 Ltr/HP/Jam) x Pw x Mp</v>
          </cell>
          <cell r="G390" t="str">
            <v>I</v>
          </cell>
          <cell r="H390">
            <v>30000</v>
          </cell>
          <cell r="I390" t="str">
            <v>Rupiah</v>
          </cell>
        </row>
        <row r="392">
          <cell r="A392" t="str">
            <v xml:space="preserve">       3.</v>
          </cell>
          <cell r="C392" t="str">
            <v>Perawatan dan</v>
          </cell>
          <cell r="D392" t="str">
            <v>(12,5 % - 17,5 %)  x  B'</v>
          </cell>
          <cell r="G392" t="str">
            <v>K</v>
          </cell>
          <cell r="H392">
            <v>53367.1875</v>
          </cell>
          <cell r="I392" t="str">
            <v>Rupiah</v>
          </cell>
        </row>
        <row r="393">
          <cell r="C393" t="str">
            <v xml:space="preserve">        perbaikan    =</v>
          </cell>
          <cell r="D393" t="str">
            <v>W'</v>
          </cell>
        </row>
        <row r="395">
          <cell r="A395" t="str">
            <v xml:space="preserve">       4.</v>
          </cell>
          <cell r="C395" t="str">
            <v>Operator</v>
          </cell>
          <cell r="D395" t="str">
            <v>=   ( 1  Orang / Jam )  x  U1</v>
          </cell>
          <cell r="G395" t="str">
            <v>L</v>
          </cell>
          <cell r="H395">
            <v>9000</v>
          </cell>
          <cell r="I395" t="str">
            <v>Rupiah</v>
          </cell>
        </row>
        <row r="396">
          <cell r="A396" t="str">
            <v xml:space="preserve">       5.</v>
          </cell>
          <cell r="C396" t="str">
            <v>Pembantu Operator</v>
          </cell>
          <cell r="D396" t="str">
            <v>=   ( 1  Orang / Jam )  x  U2</v>
          </cell>
          <cell r="G396" t="str">
            <v>M</v>
          </cell>
          <cell r="H396">
            <v>6500</v>
          </cell>
          <cell r="I396" t="str">
            <v>Rupiah</v>
          </cell>
        </row>
        <row r="398">
          <cell r="C398" t="str">
            <v>Biaya Operasi per Jam        =</v>
          </cell>
          <cell r="E398" t="str">
            <v>(H+I+K+L+M)</v>
          </cell>
          <cell r="G398" t="str">
            <v>P</v>
          </cell>
          <cell r="H398">
            <v>140117.1875</v>
          </cell>
          <cell r="I398" t="str">
            <v>Rupiah</v>
          </cell>
        </row>
        <row r="400">
          <cell r="A400" t="str">
            <v>D.</v>
          </cell>
          <cell r="C400" t="str">
            <v>TOTAL BIAYA SEWA ALAT / JAM   =   ( G + P )</v>
          </cell>
          <cell r="G400" t="str">
            <v>S</v>
          </cell>
          <cell r="H400">
            <v>256515.36593849701</v>
          </cell>
          <cell r="I400" t="str">
            <v>Rupiah</v>
          </cell>
        </row>
        <row r="403">
          <cell r="A403" t="str">
            <v>E.</v>
          </cell>
          <cell r="C403" t="str">
            <v>LAIN - LAIN</v>
          </cell>
        </row>
        <row r="404">
          <cell r="A404" t="str">
            <v xml:space="preserve">       1.</v>
          </cell>
          <cell r="C404" t="str">
            <v>Tingkat Suku Bunga</v>
          </cell>
          <cell r="G404" t="str">
            <v>i</v>
          </cell>
          <cell r="H404">
            <v>20</v>
          </cell>
          <cell r="I404" t="str">
            <v>% / Tahun</v>
          </cell>
        </row>
        <row r="405">
          <cell r="A405" t="str">
            <v xml:space="preserve">       2.</v>
          </cell>
          <cell r="C405" t="str">
            <v>Upah Operator / Sopir</v>
          </cell>
          <cell r="G405" t="str">
            <v>U1</v>
          </cell>
          <cell r="H405">
            <v>9000</v>
          </cell>
          <cell r="I405" t="str">
            <v>Rp./Jam</v>
          </cell>
        </row>
        <row r="406">
          <cell r="A406" t="str">
            <v xml:space="preserve">       3.</v>
          </cell>
          <cell r="C406" t="str">
            <v>Upah Pembantu Operator / Pmb.Sopir</v>
          </cell>
          <cell r="G406" t="str">
            <v>U2</v>
          </cell>
          <cell r="H406">
            <v>6500</v>
          </cell>
          <cell r="I406" t="str">
            <v>Rp./Jam</v>
          </cell>
        </row>
        <row r="407">
          <cell r="A407" t="str">
            <v xml:space="preserve">       4.</v>
          </cell>
          <cell r="C407" t="str">
            <v>Bahan Bakar Bensin</v>
          </cell>
          <cell r="G407" t="str">
            <v>Mb</v>
          </cell>
          <cell r="H407">
            <v>2700</v>
          </cell>
          <cell r="I407" t="str">
            <v>Liter</v>
          </cell>
        </row>
        <row r="408">
          <cell r="A408" t="str">
            <v xml:space="preserve">       5.</v>
          </cell>
          <cell r="C408" t="str">
            <v>Bahan Bakar Solar</v>
          </cell>
          <cell r="G408" t="str">
            <v>Ms</v>
          </cell>
          <cell r="H408">
            <v>2200</v>
          </cell>
          <cell r="I408" t="str">
            <v>Liter</v>
          </cell>
        </row>
        <row r="409">
          <cell r="A409" t="str">
            <v xml:space="preserve">       6.</v>
          </cell>
          <cell r="C409" t="str">
            <v>Minyak Pelumas</v>
          </cell>
          <cell r="G409" t="str">
            <v>Mp</v>
          </cell>
          <cell r="H409">
            <v>20000</v>
          </cell>
          <cell r="I409" t="str">
            <v>Liter</v>
          </cell>
        </row>
        <row r="410">
          <cell r="A410" t="str">
            <v xml:space="preserve">       7.</v>
          </cell>
          <cell r="C410" t="str">
            <v>PPN diperhitungkan pada lembar Rekapitulasi</v>
          </cell>
        </row>
        <row r="411">
          <cell r="C411" t="str">
            <v>Biaya Pekerjaan</v>
          </cell>
        </row>
        <row r="414">
          <cell r="A414" t="str">
            <v>URAIAN ANALISA ALAT</v>
          </cell>
        </row>
        <row r="417">
          <cell r="A417" t="str">
            <v>No.</v>
          </cell>
          <cell r="C417" t="str">
            <v>U R A I A N</v>
          </cell>
          <cell r="G417" t="str">
            <v>KODE</v>
          </cell>
          <cell r="H417" t="str">
            <v>KOEF.</v>
          </cell>
          <cell r="I417" t="str">
            <v>SATUAN</v>
          </cell>
          <cell r="J417" t="str">
            <v>KET.</v>
          </cell>
        </row>
        <row r="420">
          <cell r="A420" t="str">
            <v>A.</v>
          </cell>
          <cell r="C420" t="str">
            <v>URAIAN PERALATAN</v>
          </cell>
        </row>
        <row r="421">
          <cell r="A421" t="str">
            <v xml:space="preserve">       1.</v>
          </cell>
          <cell r="C421" t="str">
            <v>Jenis Peralatan</v>
          </cell>
          <cell r="G421" t="str">
            <v>DUMP TRUCK 3-4 M3</v>
          </cell>
          <cell r="J421" t="str">
            <v>E08</v>
          </cell>
        </row>
        <row r="422">
          <cell r="A422" t="str">
            <v xml:space="preserve">       2.</v>
          </cell>
          <cell r="C422" t="str">
            <v>Tenaga</v>
          </cell>
          <cell r="G422" t="str">
            <v>Pw</v>
          </cell>
          <cell r="H422">
            <v>100</v>
          </cell>
          <cell r="I422" t="str">
            <v>HP</v>
          </cell>
        </row>
        <row r="423">
          <cell r="A423" t="str">
            <v xml:space="preserve">       3.</v>
          </cell>
          <cell r="C423" t="str">
            <v>Kapasitas</v>
          </cell>
          <cell r="G423" t="str">
            <v>Cp</v>
          </cell>
          <cell r="H423">
            <v>6</v>
          </cell>
          <cell r="I423" t="str">
            <v>Ton</v>
          </cell>
        </row>
        <row r="424">
          <cell r="A424" t="str">
            <v xml:space="preserve">       4.</v>
          </cell>
          <cell r="C424" t="str">
            <v>Alat Baru                :</v>
          </cell>
          <cell r="D424" t="str">
            <v xml:space="preserve">  a.  Umur Ekonomis</v>
          </cell>
          <cell r="G424" t="str">
            <v>A</v>
          </cell>
          <cell r="H424">
            <v>5</v>
          </cell>
          <cell r="I424" t="str">
            <v>Tahun</v>
          </cell>
        </row>
        <row r="425">
          <cell r="D425" t="str">
            <v xml:space="preserve">  b.  Jam Kerja Dalam 1 Tahun</v>
          </cell>
          <cell r="G425" t="str">
            <v>W</v>
          </cell>
          <cell r="H425">
            <v>2000</v>
          </cell>
          <cell r="I425" t="str">
            <v>Jam</v>
          </cell>
        </row>
        <row r="426">
          <cell r="D426" t="str">
            <v xml:space="preserve">  c.  Harga Alat</v>
          </cell>
          <cell r="G426" t="str">
            <v>B</v>
          </cell>
          <cell r="H426">
            <v>163500000</v>
          </cell>
          <cell r="I426" t="str">
            <v>Rupiah</v>
          </cell>
        </row>
        <row r="427">
          <cell r="A427" t="str">
            <v xml:space="preserve">       5.</v>
          </cell>
          <cell r="C427" t="str">
            <v>Alat Yang Dipakai  :</v>
          </cell>
          <cell r="D427" t="str">
            <v xml:space="preserve">  a.  Umur Ekonomis</v>
          </cell>
          <cell r="G427" t="str">
            <v>A'</v>
          </cell>
          <cell r="H427">
            <v>5</v>
          </cell>
          <cell r="I427" t="str">
            <v>Tahun</v>
          </cell>
          <cell r="J427" t="str">
            <v xml:space="preserve"> Alat baru</v>
          </cell>
        </row>
        <row r="428">
          <cell r="D428" t="str">
            <v xml:space="preserve">  b.  Jam Kerja Dalam 1 Tahun </v>
          </cell>
          <cell r="G428" t="str">
            <v>W'</v>
          </cell>
          <cell r="H428">
            <v>2000</v>
          </cell>
          <cell r="I428" t="str">
            <v>Jam</v>
          </cell>
          <cell r="J428" t="str">
            <v xml:space="preserve"> Alat baru</v>
          </cell>
        </row>
        <row r="429">
          <cell r="D429" t="str">
            <v xml:space="preserve">  c.  Harga Alat   (*)</v>
          </cell>
          <cell r="G429" t="str">
            <v>B'</v>
          </cell>
          <cell r="H429">
            <v>163500000</v>
          </cell>
          <cell r="I429" t="str">
            <v>Rupiah</v>
          </cell>
          <cell r="J429" t="str">
            <v xml:space="preserve"> Alat baru</v>
          </cell>
        </row>
        <row r="431">
          <cell r="A431" t="str">
            <v>B.</v>
          </cell>
          <cell r="C431" t="str">
            <v>BIAYA PASTI PER JAM KERJA</v>
          </cell>
        </row>
        <row r="432">
          <cell r="A432" t="str">
            <v xml:space="preserve">       1.</v>
          </cell>
          <cell r="C432" t="str">
            <v>Nilai Sisa Alat</v>
          </cell>
          <cell r="D432" t="str">
            <v>=  10 % x B</v>
          </cell>
          <cell r="G432" t="str">
            <v>C</v>
          </cell>
          <cell r="H432">
            <v>16350000</v>
          </cell>
          <cell r="I432" t="str">
            <v>Rupiah</v>
          </cell>
        </row>
        <row r="434">
          <cell r="A434" t="str">
            <v xml:space="preserve">       2.</v>
          </cell>
          <cell r="C434" t="str">
            <v>Faktor Angsuran Modal    =</v>
          </cell>
          <cell r="E434" t="str">
            <v>i x (1 + i)^A'</v>
          </cell>
          <cell r="G434" t="str">
            <v>D</v>
          </cell>
          <cell r="H434">
            <v>0.33437970328961514</v>
          </cell>
          <cell r="I434" t="str">
            <v>-</v>
          </cell>
        </row>
        <row r="435">
          <cell r="E435" t="str">
            <v>(1 + i)^A' - 1</v>
          </cell>
        </row>
        <row r="436">
          <cell r="A436" t="str">
            <v xml:space="preserve">       3.</v>
          </cell>
          <cell r="C436" t="str">
            <v>Biaya Pasti per Jam  :</v>
          </cell>
        </row>
        <row r="437">
          <cell r="C437" t="str">
            <v>a.  Biaya Pengembalian Modal  =</v>
          </cell>
          <cell r="E437" t="str">
            <v>( B' - C ) x D</v>
          </cell>
          <cell r="G437" t="str">
            <v>E</v>
          </cell>
          <cell r="H437">
            <v>24601.986669533435</v>
          </cell>
          <cell r="I437" t="str">
            <v>Rupiah</v>
          </cell>
        </row>
        <row r="438">
          <cell r="E438" t="str">
            <v>W'</v>
          </cell>
        </row>
        <row r="440">
          <cell r="C440" t="str">
            <v>b.  Asuransi, dll =</v>
          </cell>
          <cell r="D440">
            <v>2E-3</v>
          </cell>
          <cell r="E440" t="str">
            <v xml:space="preserve">  x   B'</v>
          </cell>
          <cell r="G440" t="str">
            <v>F</v>
          </cell>
          <cell r="H440">
            <v>163.5</v>
          </cell>
          <cell r="I440" t="str">
            <v>Rupiah</v>
          </cell>
        </row>
        <row r="441">
          <cell r="E441" t="str">
            <v>W'</v>
          </cell>
        </row>
        <row r="443">
          <cell r="C443" t="str">
            <v>Biaya Pasti per Jam             =</v>
          </cell>
          <cell r="E443" t="str">
            <v>( E + F )</v>
          </cell>
          <cell r="G443" t="str">
            <v>G</v>
          </cell>
          <cell r="H443">
            <v>24765.486669533435</v>
          </cell>
          <cell r="I443" t="str">
            <v>Rupiah</v>
          </cell>
        </row>
        <row r="445">
          <cell r="A445" t="str">
            <v>C.</v>
          </cell>
          <cell r="C445" t="str">
            <v>BIAYA OPERASI PER JAM KERJA</v>
          </cell>
        </row>
        <row r="447">
          <cell r="A447" t="str">
            <v xml:space="preserve">       1.</v>
          </cell>
          <cell r="C447" t="str">
            <v xml:space="preserve">Bahan Bakar  =  (0.125-0.175 Ltr/HP/Jam)   x Pw x Ms </v>
          </cell>
          <cell r="G447" t="str">
            <v>H</v>
          </cell>
          <cell r="H447">
            <v>27500</v>
          </cell>
          <cell r="I447" t="str">
            <v>Rupiah</v>
          </cell>
        </row>
        <row r="449">
          <cell r="A449" t="str">
            <v xml:space="preserve">       2.</v>
          </cell>
          <cell r="C449" t="str">
            <v>Pelumas         =  (0.01-0.02 Ltr/HP/Jam) x Pw x Mp</v>
          </cell>
          <cell r="G449" t="str">
            <v>I</v>
          </cell>
          <cell r="H449">
            <v>20000</v>
          </cell>
          <cell r="I449" t="str">
            <v>Rupiah</v>
          </cell>
        </row>
        <row r="451">
          <cell r="A451" t="str">
            <v xml:space="preserve">       3.</v>
          </cell>
          <cell r="C451" t="str">
            <v>Perawatan dan</v>
          </cell>
          <cell r="D451" t="str">
            <v>(12,5 % - 17,5 %)  x  B'</v>
          </cell>
          <cell r="G451" t="str">
            <v>K</v>
          </cell>
          <cell r="H451">
            <v>10218.75</v>
          </cell>
          <cell r="I451" t="str">
            <v>Rupiah</v>
          </cell>
        </row>
        <row r="452">
          <cell r="C452" t="str">
            <v xml:space="preserve">        perbaikan    =</v>
          </cell>
          <cell r="D452" t="str">
            <v>W'</v>
          </cell>
        </row>
        <row r="454">
          <cell r="A454" t="str">
            <v xml:space="preserve">       4.</v>
          </cell>
          <cell r="C454" t="str">
            <v>Operator</v>
          </cell>
          <cell r="D454" t="str">
            <v>=   ( 1  Orang / Jam )  x  U1</v>
          </cell>
          <cell r="G454" t="str">
            <v>L</v>
          </cell>
          <cell r="H454">
            <v>9000</v>
          </cell>
          <cell r="I454" t="str">
            <v>Rupiah</v>
          </cell>
        </row>
        <row r="455">
          <cell r="A455" t="str">
            <v xml:space="preserve">       5.</v>
          </cell>
          <cell r="C455" t="str">
            <v>Pembantu Operator</v>
          </cell>
          <cell r="D455" t="str">
            <v>=   ( 1  Orang / Jam )  x  U2</v>
          </cell>
          <cell r="G455" t="str">
            <v>M</v>
          </cell>
          <cell r="H455">
            <v>6500</v>
          </cell>
          <cell r="I455" t="str">
            <v>Rupiah</v>
          </cell>
        </row>
        <row r="457">
          <cell r="C457" t="str">
            <v>Biaya Operasi per Jam        =</v>
          </cell>
          <cell r="E457" t="str">
            <v>(H+I+K+L+M)</v>
          </cell>
          <cell r="G457" t="str">
            <v>P</v>
          </cell>
          <cell r="H457">
            <v>73218.75</v>
          </cell>
          <cell r="I457" t="str">
            <v>Rupiah</v>
          </cell>
        </row>
        <row r="459">
          <cell r="A459" t="str">
            <v>D.</v>
          </cell>
          <cell r="C459" t="str">
            <v>TOTAL BIAYA SEWA ALAT / JAM   =   ( G + P )</v>
          </cell>
          <cell r="G459" t="str">
            <v>S</v>
          </cell>
          <cell r="H459">
            <v>97984.236669533435</v>
          </cell>
          <cell r="I459" t="str">
            <v>Rupiah</v>
          </cell>
        </row>
        <row r="462">
          <cell r="A462" t="str">
            <v>E.</v>
          </cell>
          <cell r="C462" t="str">
            <v>LAIN - LAIN</v>
          </cell>
        </row>
        <row r="463">
          <cell r="A463" t="str">
            <v xml:space="preserve">       1.</v>
          </cell>
          <cell r="C463" t="str">
            <v>Tingkat Suku Bunga</v>
          </cell>
          <cell r="G463" t="str">
            <v>i</v>
          </cell>
          <cell r="H463">
            <v>20</v>
          </cell>
          <cell r="I463" t="str">
            <v>% / Tahun</v>
          </cell>
        </row>
        <row r="464">
          <cell r="A464" t="str">
            <v xml:space="preserve">       2.</v>
          </cell>
          <cell r="C464" t="str">
            <v>Upah Operator / Sopir / Mekanik</v>
          </cell>
          <cell r="G464" t="str">
            <v>U1</v>
          </cell>
          <cell r="H464">
            <v>9000</v>
          </cell>
          <cell r="I464" t="str">
            <v>Rp./Jam</v>
          </cell>
        </row>
        <row r="465">
          <cell r="A465" t="str">
            <v xml:space="preserve">       3.</v>
          </cell>
          <cell r="C465" t="str">
            <v>Upah Pembantu Operator / Pmb.Sopir / Pmb.Mekanik</v>
          </cell>
          <cell r="G465" t="str">
            <v>U2</v>
          </cell>
          <cell r="H465">
            <v>6500</v>
          </cell>
          <cell r="I465" t="str">
            <v>Rp./Jam</v>
          </cell>
        </row>
        <row r="466">
          <cell r="A466" t="str">
            <v xml:space="preserve">       4.</v>
          </cell>
          <cell r="C466" t="str">
            <v>Bahan Bakar Bensin</v>
          </cell>
          <cell r="G466" t="str">
            <v>Mb</v>
          </cell>
          <cell r="H466">
            <v>2700</v>
          </cell>
          <cell r="I466" t="str">
            <v>Liter</v>
          </cell>
        </row>
        <row r="467">
          <cell r="A467" t="str">
            <v xml:space="preserve">       5.</v>
          </cell>
          <cell r="C467" t="str">
            <v>Bahan Bakar Solar</v>
          </cell>
          <cell r="G467" t="str">
            <v>Ms</v>
          </cell>
          <cell r="H467">
            <v>2200</v>
          </cell>
          <cell r="I467" t="str">
            <v>Liter</v>
          </cell>
        </row>
        <row r="468">
          <cell r="A468" t="str">
            <v xml:space="preserve">       6.</v>
          </cell>
          <cell r="C468" t="str">
            <v>Minyak Pelumas</v>
          </cell>
          <cell r="G468" t="str">
            <v>Mp</v>
          </cell>
          <cell r="H468">
            <v>20000</v>
          </cell>
          <cell r="I468" t="str">
            <v>Liter</v>
          </cell>
        </row>
        <row r="469">
          <cell r="A469" t="str">
            <v xml:space="preserve">       7.</v>
          </cell>
          <cell r="C469" t="str">
            <v>PPN diperhitungkan pada lembar Rekapitulasi</v>
          </cell>
        </row>
        <row r="470">
          <cell r="C470" t="str">
            <v>Biaya Pekerjaan</v>
          </cell>
        </row>
        <row r="473">
          <cell r="A473" t="str">
            <v>URAIAN ANALISA ALAT</v>
          </cell>
        </row>
        <row r="476">
          <cell r="A476" t="str">
            <v>No.</v>
          </cell>
          <cell r="C476" t="str">
            <v>U R A I A N</v>
          </cell>
          <cell r="G476" t="str">
            <v>KODE</v>
          </cell>
          <cell r="H476" t="str">
            <v>KOEF.</v>
          </cell>
          <cell r="I476" t="str">
            <v>SATUAN</v>
          </cell>
          <cell r="J476" t="str">
            <v>KET.</v>
          </cell>
        </row>
        <row r="479">
          <cell r="A479" t="str">
            <v>A.</v>
          </cell>
          <cell r="C479" t="str">
            <v>URAIAN PERALATAN</v>
          </cell>
        </row>
        <row r="480">
          <cell r="A480" t="str">
            <v xml:space="preserve">       1.</v>
          </cell>
          <cell r="C480" t="str">
            <v>Jenis Peralatan</v>
          </cell>
          <cell r="G480" t="str">
            <v>DUMP TRUCK</v>
          </cell>
          <cell r="J480" t="str">
            <v>E09</v>
          </cell>
        </row>
        <row r="481">
          <cell r="A481" t="str">
            <v xml:space="preserve">       2.</v>
          </cell>
          <cell r="C481" t="str">
            <v>Tenaga</v>
          </cell>
          <cell r="G481" t="str">
            <v>Pw</v>
          </cell>
          <cell r="H481">
            <v>125</v>
          </cell>
          <cell r="I481" t="str">
            <v>HP</v>
          </cell>
        </row>
        <row r="482">
          <cell r="A482" t="str">
            <v xml:space="preserve">       3.</v>
          </cell>
          <cell r="C482" t="str">
            <v>Kapasitas</v>
          </cell>
          <cell r="G482" t="str">
            <v>Cp</v>
          </cell>
          <cell r="H482">
            <v>8</v>
          </cell>
          <cell r="I482" t="str">
            <v>Ton</v>
          </cell>
        </row>
        <row r="483">
          <cell r="A483" t="str">
            <v xml:space="preserve">       4.</v>
          </cell>
          <cell r="C483" t="str">
            <v>Alat Baru                :</v>
          </cell>
          <cell r="D483" t="str">
            <v xml:space="preserve">  a.  Umur Ekonomis</v>
          </cell>
          <cell r="G483" t="str">
            <v>A</v>
          </cell>
          <cell r="H483">
            <v>5</v>
          </cell>
          <cell r="I483" t="str">
            <v>Tahun</v>
          </cell>
        </row>
        <row r="484">
          <cell r="D484" t="str">
            <v xml:space="preserve">  b.  Jam Kerja Dalam 1 Tahun</v>
          </cell>
          <cell r="G484" t="str">
            <v>W</v>
          </cell>
          <cell r="H484">
            <v>2000</v>
          </cell>
          <cell r="I484" t="str">
            <v>Jam</v>
          </cell>
        </row>
        <row r="485">
          <cell r="D485" t="str">
            <v xml:space="preserve">  c.  Harga Alat</v>
          </cell>
          <cell r="G485" t="str">
            <v>B</v>
          </cell>
          <cell r="H485">
            <v>308000000</v>
          </cell>
          <cell r="I485" t="str">
            <v>Rupiah</v>
          </cell>
        </row>
        <row r="486">
          <cell r="A486" t="str">
            <v xml:space="preserve">       5.</v>
          </cell>
          <cell r="C486" t="str">
            <v>Alat Yang Dipakai  :</v>
          </cell>
          <cell r="D486" t="str">
            <v xml:space="preserve">  a.  Umur Ekonomis</v>
          </cell>
          <cell r="G486" t="str">
            <v>A'</v>
          </cell>
          <cell r="H486">
            <v>5</v>
          </cell>
          <cell r="I486" t="str">
            <v>Tahun</v>
          </cell>
          <cell r="J486" t="str">
            <v xml:space="preserve"> Alat baru</v>
          </cell>
        </row>
        <row r="487">
          <cell r="D487" t="str">
            <v xml:space="preserve">  b.  Jam Kerja Dalam 1 Tahun </v>
          </cell>
          <cell r="G487" t="str">
            <v>W'</v>
          </cell>
          <cell r="H487">
            <v>2000</v>
          </cell>
          <cell r="I487" t="str">
            <v>Jam</v>
          </cell>
          <cell r="J487" t="str">
            <v xml:space="preserve"> Alat baru</v>
          </cell>
        </row>
        <row r="488">
          <cell r="D488" t="str">
            <v xml:space="preserve">  c.  Harga Alat   (*)</v>
          </cell>
          <cell r="G488" t="str">
            <v>B'</v>
          </cell>
          <cell r="H488">
            <v>308000000</v>
          </cell>
          <cell r="I488" t="str">
            <v>Rupiah</v>
          </cell>
          <cell r="J488" t="str">
            <v xml:space="preserve"> Alat baru</v>
          </cell>
        </row>
        <row r="490">
          <cell r="A490" t="str">
            <v>B.</v>
          </cell>
          <cell r="C490" t="str">
            <v>BIAYA PASTI PER JAM KERJA</v>
          </cell>
        </row>
        <row r="491">
          <cell r="A491" t="str">
            <v xml:space="preserve">       1.</v>
          </cell>
          <cell r="C491" t="str">
            <v>Nilai Sisa Alat</v>
          </cell>
          <cell r="D491" t="str">
            <v>=  10 % x B</v>
          </cell>
          <cell r="G491" t="str">
            <v>C</v>
          </cell>
          <cell r="H491">
            <v>30800000</v>
          </cell>
          <cell r="I491" t="str">
            <v>Rupiah</v>
          </cell>
        </row>
        <row r="493">
          <cell r="A493" t="str">
            <v xml:space="preserve">       2.</v>
          </cell>
          <cell r="C493" t="str">
            <v>Faktor Angsuran Modal    =</v>
          </cell>
          <cell r="E493" t="str">
            <v>i x (1 + i)^A'</v>
          </cell>
          <cell r="G493" t="str">
            <v>D</v>
          </cell>
          <cell r="H493">
            <v>0.33437970328961514</v>
          </cell>
          <cell r="I493" t="str">
            <v>-</v>
          </cell>
        </row>
        <row r="494">
          <cell r="E494" t="str">
            <v>(1 + i)^A' - 1</v>
          </cell>
        </row>
        <row r="495">
          <cell r="A495" t="str">
            <v xml:space="preserve">       3.</v>
          </cell>
          <cell r="C495" t="str">
            <v>Biaya Pasti per Jam  :</v>
          </cell>
        </row>
        <row r="496">
          <cell r="C496" t="str">
            <v>a.  Biaya Pengembalian Modal  =</v>
          </cell>
          <cell r="E496" t="str">
            <v>( B' - C ) x D</v>
          </cell>
          <cell r="G496" t="str">
            <v>E</v>
          </cell>
          <cell r="H496">
            <v>46345.026875940661</v>
          </cell>
          <cell r="I496" t="str">
            <v>Rupiah</v>
          </cell>
        </row>
        <row r="497">
          <cell r="E497" t="str">
            <v>W'</v>
          </cell>
        </row>
        <row r="499">
          <cell r="C499" t="str">
            <v>b.  Asuransi, dll =</v>
          </cell>
          <cell r="D499">
            <v>2E-3</v>
          </cell>
          <cell r="E499" t="str">
            <v xml:space="preserve">  x   B'</v>
          </cell>
          <cell r="G499" t="str">
            <v>F</v>
          </cell>
          <cell r="H499">
            <v>308</v>
          </cell>
          <cell r="I499" t="str">
            <v>Rupiah</v>
          </cell>
        </row>
        <row r="500">
          <cell r="E500" t="str">
            <v>W'</v>
          </cell>
        </row>
        <row r="502">
          <cell r="C502" t="str">
            <v>Biaya Pasti per Jam             =</v>
          </cell>
          <cell r="E502" t="str">
            <v>( E + F )</v>
          </cell>
          <cell r="G502" t="str">
            <v>G</v>
          </cell>
          <cell r="H502">
            <v>46653.026875940661</v>
          </cell>
          <cell r="I502" t="str">
            <v>Rupiah</v>
          </cell>
        </row>
        <row r="504">
          <cell r="A504" t="str">
            <v>C.</v>
          </cell>
          <cell r="C504" t="str">
            <v>BIAYA OPERASI PER JAM KERJA</v>
          </cell>
        </row>
        <row r="506">
          <cell r="A506" t="str">
            <v xml:space="preserve">       1.</v>
          </cell>
          <cell r="C506" t="str">
            <v xml:space="preserve">Bahan Bakar  =  (0.125-0.175 Ltr/HP/Jam)   x Pw x Ms </v>
          </cell>
          <cell r="G506" t="str">
            <v>H</v>
          </cell>
          <cell r="H506">
            <v>34375</v>
          </cell>
          <cell r="I506" t="str">
            <v>Rupiah</v>
          </cell>
        </row>
        <row r="508">
          <cell r="A508" t="str">
            <v xml:space="preserve">       2.</v>
          </cell>
          <cell r="C508" t="str">
            <v>Pelumas         =  (0.01-0.02 Ltr/HP/Jam) x Pw x Mp</v>
          </cell>
          <cell r="G508" t="str">
            <v>I</v>
          </cell>
          <cell r="H508">
            <v>25000</v>
          </cell>
          <cell r="I508" t="str">
            <v>Rupiah</v>
          </cell>
        </row>
        <row r="510">
          <cell r="A510" t="str">
            <v xml:space="preserve">       3.</v>
          </cell>
          <cell r="C510" t="str">
            <v>Perawatan dan</v>
          </cell>
          <cell r="D510" t="str">
            <v>(12,5 % - 17,5 %)  x  B'</v>
          </cell>
          <cell r="G510" t="str">
            <v>K</v>
          </cell>
          <cell r="H510">
            <v>19250</v>
          </cell>
          <cell r="I510" t="str">
            <v>Rupiah</v>
          </cell>
        </row>
        <row r="511">
          <cell r="C511" t="str">
            <v xml:space="preserve">        perbaikan    =</v>
          </cell>
          <cell r="D511" t="str">
            <v>W'</v>
          </cell>
        </row>
        <row r="513">
          <cell r="A513" t="str">
            <v xml:space="preserve">       4.</v>
          </cell>
          <cell r="C513" t="str">
            <v>Operator</v>
          </cell>
          <cell r="D513" t="str">
            <v>=   ( 1  Orang / Jam )  x  U1</v>
          </cell>
          <cell r="G513" t="str">
            <v>L</v>
          </cell>
          <cell r="H513">
            <v>9000</v>
          </cell>
          <cell r="I513" t="str">
            <v>Rupiah</v>
          </cell>
        </row>
        <row r="514">
          <cell r="A514" t="str">
            <v xml:space="preserve">       5.</v>
          </cell>
          <cell r="C514" t="str">
            <v>Pembantu Operator</v>
          </cell>
          <cell r="D514" t="str">
            <v>=   ( 1  Orang / Jam )  x  U2</v>
          </cell>
          <cell r="G514" t="str">
            <v>M</v>
          </cell>
          <cell r="H514">
            <v>6500</v>
          </cell>
          <cell r="I514" t="str">
            <v>Rupiah</v>
          </cell>
        </row>
        <row r="516">
          <cell r="C516" t="str">
            <v>Biaya Operasi per Jam        =</v>
          </cell>
          <cell r="E516" t="str">
            <v>(H+I+K+L+M)</v>
          </cell>
          <cell r="G516" t="str">
            <v>P</v>
          </cell>
          <cell r="H516">
            <v>94125</v>
          </cell>
          <cell r="I516" t="str">
            <v>Rupiah</v>
          </cell>
        </row>
        <row r="518">
          <cell r="A518" t="str">
            <v>D.</v>
          </cell>
          <cell r="C518" t="str">
            <v>TOTAL BIAYA SEWA ALAT / JAM   =   ( G + P )</v>
          </cell>
          <cell r="G518" t="str">
            <v>S</v>
          </cell>
          <cell r="H518">
            <v>140778.02687594068</v>
          </cell>
          <cell r="I518" t="str">
            <v>Rupiah</v>
          </cell>
        </row>
        <row r="521">
          <cell r="A521" t="str">
            <v>E.</v>
          </cell>
          <cell r="C521" t="str">
            <v>LAIN - LAIN</v>
          </cell>
        </row>
        <row r="522">
          <cell r="A522" t="str">
            <v xml:space="preserve">       1.</v>
          </cell>
          <cell r="C522" t="str">
            <v>Tingkat Suku Bunga</v>
          </cell>
          <cell r="G522" t="str">
            <v>i</v>
          </cell>
          <cell r="H522">
            <v>20</v>
          </cell>
          <cell r="I522" t="str">
            <v>% / Tahun</v>
          </cell>
        </row>
        <row r="523">
          <cell r="A523" t="str">
            <v xml:space="preserve">       2.</v>
          </cell>
          <cell r="C523" t="str">
            <v>Upah Operator / Sopir / Mekanik</v>
          </cell>
          <cell r="G523" t="str">
            <v>U1</v>
          </cell>
          <cell r="H523">
            <v>9000</v>
          </cell>
          <cell r="I523" t="str">
            <v>Rp./Jam</v>
          </cell>
        </row>
        <row r="524">
          <cell r="A524" t="str">
            <v xml:space="preserve">       3.</v>
          </cell>
          <cell r="C524" t="str">
            <v>Upah Pembantu Operator / Pmb.Sopir / Pmb.Mekanik</v>
          </cell>
          <cell r="G524" t="str">
            <v>U2</v>
          </cell>
          <cell r="H524">
            <v>6500</v>
          </cell>
          <cell r="I524" t="str">
            <v>Rp./Jam</v>
          </cell>
        </row>
        <row r="525">
          <cell r="A525" t="str">
            <v xml:space="preserve">       4.</v>
          </cell>
          <cell r="C525" t="str">
            <v>Bahan Bakar Bensin</v>
          </cell>
          <cell r="G525" t="str">
            <v>Mb</v>
          </cell>
          <cell r="H525">
            <v>2700</v>
          </cell>
          <cell r="I525" t="str">
            <v>Liter</v>
          </cell>
        </row>
        <row r="526">
          <cell r="A526" t="str">
            <v xml:space="preserve">       5.</v>
          </cell>
          <cell r="C526" t="str">
            <v>Bahan Bakar Solar</v>
          </cell>
          <cell r="G526" t="str">
            <v>Ms</v>
          </cell>
          <cell r="H526">
            <v>2200</v>
          </cell>
          <cell r="I526" t="str">
            <v>Liter</v>
          </cell>
        </row>
        <row r="527">
          <cell r="A527" t="str">
            <v xml:space="preserve">       6.</v>
          </cell>
          <cell r="C527" t="str">
            <v>Minyak Pelumas</v>
          </cell>
          <cell r="G527" t="str">
            <v>Mp</v>
          </cell>
          <cell r="H527">
            <v>20000</v>
          </cell>
          <cell r="I527" t="str">
            <v>Liter</v>
          </cell>
        </row>
        <row r="528">
          <cell r="A528" t="str">
            <v xml:space="preserve">       7.</v>
          </cell>
          <cell r="C528" t="str">
            <v>PPN diperhitungkan pada lembar Rekapitulasi</v>
          </cell>
        </row>
        <row r="529">
          <cell r="C529" t="str">
            <v>Biaya Pekerjaan</v>
          </cell>
        </row>
        <row r="1122">
          <cell r="A1122" t="str">
            <v>URAIAN ANALISA ALAT</v>
          </cell>
        </row>
        <row r="1125">
          <cell r="A1125" t="str">
            <v>No.</v>
          </cell>
          <cell r="C1125" t="str">
            <v>U R A I A N</v>
          </cell>
          <cell r="G1125" t="str">
            <v>KODE</v>
          </cell>
          <cell r="H1125" t="str">
            <v>KOEF.</v>
          </cell>
          <cell r="I1125" t="str">
            <v>SATUAN</v>
          </cell>
          <cell r="J1125" t="str">
            <v>KET.</v>
          </cell>
        </row>
        <row r="1128">
          <cell r="A1128" t="str">
            <v>A.</v>
          </cell>
          <cell r="C1128" t="str">
            <v>URAIAN PERALATAN</v>
          </cell>
        </row>
        <row r="1129">
          <cell r="A1129" t="str">
            <v xml:space="preserve">       1.</v>
          </cell>
          <cell r="C1129" t="str">
            <v>Jenis Peralatan</v>
          </cell>
          <cell r="G1129" t="str">
            <v>CONCRETE VIBRATOR</v>
          </cell>
          <cell r="J1129" t="str">
            <v>E20</v>
          </cell>
        </row>
        <row r="1130">
          <cell r="A1130" t="str">
            <v xml:space="preserve">       2.</v>
          </cell>
          <cell r="C1130" t="str">
            <v>Tenaga</v>
          </cell>
          <cell r="G1130" t="str">
            <v>Pw</v>
          </cell>
          <cell r="H1130">
            <v>10</v>
          </cell>
          <cell r="I1130" t="str">
            <v>HP</v>
          </cell>
        </row>
        <row r="1131">
          <cell r="A1131" t="str">
            <v xml:space="preserve">       3.</v>
          </cell>
          <cell r="C1131" t="str">
            <v>Kapasitas</v>
          </cell>
          <cell r="G1131" t="str">
            <v>Cp</v>
          </cell>
          <cell r="H1131" t="str">
            <v xml:space="preserve">-  </v>
          </cell>
          <cell r="I1131" t="str">
            <v>-</v>
          </cell>
        </row>
        <row r="1132">
          <cell r="A1132" t="str">
            <v xml:space="preserve">       4.</v>
          </cell>
          <cell r="C1132" t="str">
            <v>Alat Baru                :</v>
          </cell>
          <cell r="D1132" t="str">
            <v xml:space="preserve">  a.  Umur Ekonomis</v>
          </cell>
          <cell r="G1132" t="str">
            <v>A</v>
          </cell>
          <cell r="H1132">
            <v>4</v>
          </cell>
          <cell r="I1132" t="str">
            <v>Tahun</v>
          </cell>
        </row>
        <row r="1133">
          <cell r="D1133" t="str">
            <v xml:space="preserve">  b.  Jam Kerja Dalam 1 Tahun</v>
          </cell>
          <cell r="G1133" t="str">
            <v>W</v>
          </cell>
          <cell r="H1133">
            <v>1000</v>
          </cell>
          <cell r="I1133" t="str">
            <v>Jam</v>
          </cell>
        </row>
        <row r="1134">
          <cell r="D1134" t="str">
            <v xml:space="preserve">  c.  Harga Alat</v>
          </cell>
          <cell r="G1134" t="str">
            <v>B</v>
          </cell>
          <cell r="H1134">
            <v>3150000</v>
          </cell>
          <cell r="I1134" t="str">
            <v>Rupiah</v>
          </cell>
        </row>
        <row r="1135">
          <cell r="A1135" t="str">
            <v xml:space="preserve">       5.</v>
          </cell>
          <cell r="C1135" t="str">
            <v>Alat Yang Dipakai  :</v>
          </cell>
          <cell r="D1135" t="str">
            <v xml:space="preserve">  a.  Umur Ekonomis</v>
          </cell>
          <cell r="G1135" t="str">
            <v>A'</v>
          </cell>
          <cell r="H1135">
            <v>4</v>
          </cell>
          <cell r="I1135" t="str">
            <v>Tahun</v>
          </cell>
          <cell r="J1135" t="str">
            <v xml:space="preserve"> Alat baru</v>
          </cell>
        </row>
        <row r="1136">
          <cell r="D1136" t="str">
            <v xml:space="preserve">  b.  Jam Kerja Dalam 1 Tahun </v>
          </cell>
          <cell r="G1136" t="str">
            <v>W'</v>
          </cell>
          <cell r="H1136">
            <v>1000</v>
          </cell>
          <cell r="I1136" t="str">
            <v>Jam</v>
          </cell>
          <cell r="J1136" t="str">
            <v xml:space="preserve"> Alat baru</v>
          </cell>
        </row>
        <row r="1137">
          <cell r="D1137" t="str">
            <v xml:space="preserve">  c.  Harga Alat   (*)</v>
          </cell>
          <cell r="G1137" t="str">
            <v>B'</v>
          </cell>
          <cell r="H1137">
            <v>3150000</v>
          </cell>
          <cell r="I1137" t="str">
            <v>Rupiah</v>
          </cell>
          <cell r="J1137" t="str">
            <v xml:space="preserve"> Alat baru</v>
          </cell>
        </row>
        <row r="1139">
          <cell r="A1139" t="str">
            <v>B.</v>
          </cell>
          <cell r="C1139" t="str">
            <v>BIAYA PASTI PER JAM KERJA</v>
          </cell>
        </row>
        <row r="1140">
          <cell r="A1140" t="str">
            <v xml:space="preserve">       1.</v>
          </cell>
          <cell r="C1140" t="str">
            <v>Nilai Sisa Alat</v>
          </cell>
          <cell r="D1140" t="str">
            <v>=  10 % x B</v>
          </cell>
          <cell r="G1140" t="str">
            <v>C</v>
          </cell>
          <cell r="H1140">
            <v>315000</v>
          </cell>
          <cell r="I1140" t="str">
            <v>Rupiah</v>
          </cell>
        </row>
        <row r="1142">
          <cell r="A1142" t="str">
            <v xml:space="preserve">       2.</v>
          </cell>
          <cell r="C1142" t="str">
            <v>Faktor Angsuran Modal    =</v>
          </cell>
          <cell r="E1142" t="str">
            <v>i x (1 + i)^A'</v>
          </cell>
          <cell r="G1142" t="str">
            <v>D</v>
          </cell>
          <cell r="H1142">
            <v>0.38628912071535026</v>
          </cell>
          <cell r="I1142" t="str">
            <v>-</v>
          </cell>
        </row>
        <row r="1143">
          <cell r="E1143" t="str">
            <v>(1 + i)^A' - 1</v>
          </cell>
        </row>
        <row r="1144">
          <cell r="A1144" t="str">
            <v xml:space="preserve">       3.</v>
          </cell>
          <cell r="C1144" t="str">
            <v>Biaya Pasti per Jam  :</v>
          </cell>
        </row>
        <row r="1145">
          <cell r="C1145" t="str">
            <v>a.  Biaya Pengembalian Modal  =</v>
          </cell>
          <cell r="E1145" t="str">
            <v>( B' - C ) x D</v>
          </cell>
          <cell r="G1145" t="str">
            <v>E</v>
          </cell>
          <cell r="H1145">
            <v>1095.129657228018</v>
          </cell>
          <cell r="I1145" t="str">
            <v>Rupiah</v>
          </cell>
        </row>
        <row r="1146">
          <cell r="E1146" t="str">
            <v>W'</v>
          </cell>
        </row>
        <row r="1148">
          <cell r="C1148" t="str">
            <v>b.  Asuransi, dll =</v>
          </cell>
          <cell r="D1148">
            <v>2E-3</v>
          </cell>
          <cell r="E1148" t="str">
            <v xml:space="preserve">  x   B'</v>
          </cell>
          <cell r="G1148" t="str">
            <v>F</v>
          </cell>
          <cell r="H1148">
            <v>6.3</v>
          </cell>
          <cell r="I1148" t="str">
            <v>Rupiah</v>
          </cell>
        </row>
        <row r="1149">
          <cell r="E1149" t="str">
            <v>W'</v>
          </cell>
        </row>
        <row r="1151">
          <cell r="C1151" t="str">
            <v>Biaya Pasti per Jam             =</v>
          </cell>
          <cell r="E1151" t="str">
            <v>( E + F )</v>
          </cell>
          <cell r="G1151" t="str">
            <v>G</v>
          </cell>
          <cell r="H1151">
            <v>1101.429657228018</v>
          </cell>
          <cell r="I1151" t="str">
            <v>Rupiah</v>
          </cell>
        </row>
        <row r="1153">
          <cell r="A1153" t="str">
            <v>C.</v>
          </cell>
          <cell r="C1153" t="str">
            <v>BIAYA OPERASI PER JAM KERJA</v>
          </cell>
        </row>
        <row r="1155">
          <cell r="A1155" t="str">
            <v xml:space="preserve">       1.</v>
          </cell>
          <cell r="C1155" t="str">
            <v xml:space="preserve">Bahan Bakar  =  (0.125-0.175 Ltr/HP/Jam)   x Pw x Ms </v>
          </cell>
          <cell r="G1155" t="str">
            <v>H</v>
          </cell>
          <cell r="H1155">
            <v>2750</v>
          </cell>
          <cell r="I1155" t="str">
            <v>Rupiah</v>
          </cell>
        </row>
        <row r="1157">
          <cell r="A1157" t="str">
            <v xml:space="preserve">       2.</v>
          </cell>
          <cell r="C1157" t="str">
            <v>Pelumas         =  (0.01-0.02 Ltr/HP/Jam) x Pw x Mp</v>
          </cell>
          <cell r="G1157" t="str">
            <v>I</v>
          </cell>
          <cell r="H1157">
            <v>2000</v>
          </cell>
          <cell r="I1157" t="str">
            <v>Rupiah</v>
          </cell>
        </row>
        <row r="1159">
          <cell r="A1159" t="str">
            <v xml:space="preserve">       3.</v>
          </cell>
          <cell r="C1159" t="str">
            <v>Perawatan dan</v>
          </cell>
          <cell r="D1159" t="str">
            <v>(12,5 % - 17,5 %)  x  B'</v>
          </cell>
          <cell r="G1159" t="str">
            <v>K</v>
          </cell>
          <cell r="H1159">
            <v>393.75</v>
          </cell>
          <cell r="I1159" t="str">
            <v>Rupiah</v>
          </cell>
        </row>
        <row r="1160">
          <cell r="C1160" t="str">
            <v xml:space="preserve">        perbaikan    =</v>
          </cell>
          <cell r="D1160" t="str">
            <v>W'</v>
          </cell>
        </row>
        <row r="1162">
          <cell r="A1162" t="str">
            <v xml:space="preserve">       4.</v>
          </cell>
          <cell r="C1162" t="str">
            <v>Operator</v>
          </cell>
          <cell r="D1162" t="str">
            <v>=   ( 1  Orang / Jam )  x  U1</v>
          </cell>
          <cell r="G1162" t="str">
            <v>L</v>
          </cell>
          <cell r="H1162">
            <v>9000</v>
          </cell>
          <cell r="I1162" t="str">
            <v>Rupiah</v>
          </cell>
        </row>
        <row r="1163">
          <cell r="A1163" t="str">
            <v xml:space="preserve">       5.</v>
          </cell>
          <cell r="C1163" t="str">
            <v>Pembantu Operator</v>
          </cell>
          <cell r="D1163" t="str">
            <v>=   ( 1  Orang / Jam )  x  U2</v>
          </cell>
          <cell r="G1163" t="str">
            <v>M</v>
          </cell>
          <cell r="H1163">
            <v>6500</v>
          </cell>
          <cell r="I1163" t="str">
            <v>Rupiah</v>
          </cell>
        </row>
        <row r="1165">
          <cell r="C1165" t="str">
            <v>Biaya Operasi per Jam        =</v>
          </cell>
          <cell r="E1165" t="str">
            <v>(H+I+K+L+M)</v>
          </cell>
          <cell r="G1165" t="str">
            <v>P</v>
          </cell>
          <cell r="H1165">
            <v>20643.75</v>
          </cell>
          <cell r="I1165" t="str">
            <v>Rupiah</v>
          </cell>
        </row>
        <row r="1167">
          <cell r="A1167" t="str">
            <v>D.</v>
          </cell>
          <cell r="C1167" t="str">
            <v>TOTAL BIAYA SEWA ALAT / JAM   =   ( G + P )</v>
          </cell>
          <cell r="G1167" t="str">
            <v>S</v>
          </cell>
          <cell r="H1167">
            <v>21745.179657228018</v>
          </cell>
          <cell r="I1167" t="str">
            <v>Rupiah</v>
          </cell>
        </row>
        <row r="1170">
          <cell r="A1170" t="str">
            <v>E.</v>
          </cell>
          <cell r="C1170" t="str">
            <v>LAIN - LAIN</v>
          </cell>
        </row>
        <row r="1171">
          <cell r="A1171" t="str">
            <v xml:space="preserve">       1.</v>
          </cell>
          <cell r="C1171" t="str">
            <v>Tingkat Suku Bunga</v>
          </cell>
          <cell r="G1171" t="str">
            <v>i</v>
          </cell>
          <cell r="H1171">
            <v>20</v>
          </cell>
          <cell r="I1171" t="str">
            <v>% / Tahun</v>
          </cell>
        </row>
        <row r="1172">
          <cell r="A1172" t="str">
            <v xml:space="preserve">       2.</v>
          </cell>
          <cell r="C1172" t="str">
            <v>Upah Operator / Sopir</v>
          </cell>
          <cell r="G1172" t="str">
            <v>U1</v>
          </cell>
          <cell r="H1172">
            <v>9000</v>
          </cell>
          <cell r="I1172" t="str">
            <v>Rp./Jam</v>
          </cell>
        </row>
        <row r="1173">
          <cell r="A1173" t="str">
            <v xml:space="preserve">       3.</v>
          </cell>
          <cell r="C1173" t="str">
            <v>Upah Pembantu Operator / Pmb.Sopir</v>
          </cell>
          <cell r="G1173" t="str">
            <v>U2</v>
          </cell>
          <cell r="H1173">
            <v>6500</v>
          </cell>
          <cell r="I1173" t="str">
            <v>Rp./Jam</v>
          </cell>
        </row>
        <row r="1174">
          <cell r="A1174" t="str">
            <v xml:space="preserve">       4.</v>
          </cell>
          <cell r="C1174" t="str">
            <v>Bahan Bakar Bensin</v>
          </cell>
          <cell r="G1174" t="str">
            <v>Mb</v>
          </cell>
          <cell r="H1174">
            <v>2700</v>
          </cell>
          <cell r="I1174" t="str">
            <v>Liter</v>
          </cell>
        </row>
        <row r="1175">
          <cell r="A1175" t="str">
            <v xml:space="preserve">       5.</v>
          </cell>
          <cell r="C1175" t="str">
            <v>Bahan Bakar Solar</v>
          </cell>
          <cell r="G1175" t="str">
            <v>Ms</v>
          </cell>
          <cell r="H1175">
            <v>2200</v>
          </cell>
          <cell r="I1175" t="str">
            <v>Liter</v>
          </cell>
        </row>
        <row r="1176">
          <cell r="A1176" t="str">
            <v xml:space="preserve">       6.</v>
          </cell>
          <cell r="C1176" t="str">
            <v>Minyak Pelumas</v>
          </cell>
          <cell r="G1176" t="str">
            <v>Mp</v>
          </cell>
          <cell r="H1176">
            <v>20000</v>
          </cell>
          <cell r="I1176" t="str">
            <v>Liter</v>
          </cell>
        </row>
        <row r="1177">
          <cell r="A1177" t="str">
            <v xml:space="preserve">       7.</v>
          </cell>
          <cell r="C1177" t="str">
            <v>PPN diperhitungkan pada lembar Rekapitulasi</v>
          </cell>
        </row>
        <row r="1178">
          <cell r="C1178" t="str">
            <v>Biaya Pekerjaan</v>
          </cell>
        </row>
      </sheetData>
      <sheetData sheetId="5" refreshError="1"/>
      <sheetData sheetId="6" refreshError="1">
        <row r="1">
          <cell r="A1" t="str">
            <v>HARGA &amp; JARAK RATA-RATA</v>
          </cell>
        </row>
        <row r="151">
          <cell r="A151" t="str">
            <v>ANALISA HARGA DASAR SATUAN BAHAN</v>
          </cell>
          <cell r="C151" t="str">
            <v>ALAT</v>
          </cell>
        </row>
        <row r="152">
          <cell r="A152" t="str">
            <v>2.a.</v>
          </cell>
          <cell r="C152" t="str">
            <v>DUMP TRUCK</v>
          </cell>
          <cell r="G152" t="str">
            <v>(E08)</v>
          </cell>
        </row>
        <row r="153">
          <cell r="A153" t="str">
            <v>Jenis</v>
          </cell>
          <cell r="B153" t="str">
            <v>:</v>
          </cell>
          <cell r="C153" t="str">
            <v>M02  -  Batu Kali</v>
          </cell>
          <cell r="G153" t="str">
            <v>Cp</v>
          </cell>
          <cell r="H153">
            <v>15</v>
          </cell>
        </row>
        <row r="154">
          <cell r="A154" t="str">
            <v>Lokasi</v>
          </cell>
          <cell r="B154" t="str">
            <v>:</v>
          </cell>
          <cell r="C154" t="str">
            <v>Quarry</v>
          </cell>
          <cell r="G154" t="str">
            <v>Fa</v>
          </cell>
          <cell r="H154">
            <v>0.83</v>
          </cell>
        </row>
        <row r="155">
          <cell r="A155" t="str">
            <v>Tujuan</v>
          </cell>
          <cell r="B155" t="str">
            <v>:</v>
          </cell>
          <cell r="C155" t="str">
            <v>Lokasi Pekerjaan</v>
          </cell>
          <cell r="G155" t="str">
            <v>Ts</v>
          </cell>
        </row>
        <row r="156">
          <cell r="C156" t="str">
            <v>- Memuat</v>
          </cell>
          <cell r="D156" t="str">
            <v xml:space="preserve"> =  atur, ikat, dll.</v>
          </cell>
          <cell r="G156" t="str">
            <v>T1</v>
          </cell>
          <cell r="H156">
            <v>20</v>
          </cell>
        </row>
        <row r="157">
          <cell r="C157" t="str">
            <v>- Angkut</v>
          </cell>
          <cell r="D157" t="str">
            <v xml:space="preserve"> =  (2 x L : 25 Km/Jam) x 60 menit</v>
          </cell>
          <cell r="G157" t="str">
            <v>T2</v>
          </cell>
          <cell r="H157">
            <v>3.5999999999999996</v>
          </cell>
        </row>
        <row r="158">
          <cell r="C158" t="str">
            <v>- Menurunkan</v>
          </cell>
          <cell r="D158" t="str">
            <v xml:space="preserve"> =  Rata-rata 1 menit / buah</v>
          </cell>
          <cell r="G158" t="str">
            <v>T3</v>
          </cell>
          <cell r="H158" t="str">
            <v>HARGA</v>
          </cell>
        </row>
        <row r="159">
          <cell r="A159" t="str">
            <v>No.</v>
          </cell>
          <cell r="B159" t="str">
            <v>URAIAN</v>
          </cell>
          <cell r="C159" t="str">
            <v>- Lain-lain</v>
          </cell>
          <cell r="D159" t="str">
            <v xml:space="preserve"> =  geser, atur, tunggu, dll.</v>
          </cell>
          <cell r="E159" t="str">
            <v>KODE</v>
          </cell>
          <cell r="F159" t="str">
            <v>KOEF.</v>
          </cell>
          <cell r="G159" t="str">
            <v>SATUAN</v>
          </cell>
          <cell r="H159" t="str">
            <v>SATUAN</v>
          </cell>
        </row>
        <row r="160">
          <cell r="G160" t="str">
            <v>Ts</v>
          </cell>
          <cell r="H160" t="str">
            <v>(Rp.)</v>
          </cell>
        </row>
        <row r="162">
          <cell r="A162" t="str">
            <v>I.</v>
          </cell>
          <cell r="C162" t="str">
            <v>ASUMSI</v>
          </cell>
          <cell r="D162" t="str">
            <v>Cp x Fa</v>
          </cell>
          <cell r="G162" t="str">
            <v>Q1</v>
          </cell>
          <cell r="H162">
            <v>15.370370370370368</v>
          </cell>
        </row>
        <row r="163">
          <cell r="A163">
            <v>1</v>
          </cell>
          <cell r="C163" t="str">
            <v>Menggunakan alat berat</v>
          </cell>
          <cell r="D163" t="str">
            <v>Ts : 60</v>
          </cell>
        </row>
        <row r="164">
          <cell r="A164">
            <v>2</v>
          </cell>
          <cell r="C164" t="str">
            <v>Kondisi Jalan   :  sedang / baik</v>
          </cell>
        </row>
        <row r="165">
          <cell r="A165">
            <v>3</v>
          </cell>
          <cell r="C165" t="str">
            <v>Jarak Quarry ke Lokasi Pekerjaan</v>
          </cell>
          <cell r="E165" t="str">
            <v>L</v>
          </cell>
          <cell r="F165">
            <v>1</v>
          </cell>
          <cell r="G165" t="str">
            <v>Km</v>
          </cell>
          <cell r="H165">
            <v>6.5060240963855431E-2</v>
          </cell>
        </row>
        <row r="166">
          <cell r="A166">
            <v>4</v>
          </cell>
          <cell r="C166" t="str">
            <v>Harga satuan batu kali di Quarry</v>
          </cell>
          <cell r="E166" t="str">
            <v>RpM02</v>
          </cell>
          <cell r="F166">
            <v>1</v>
          </cell>
          <cell r="G166" t="str">
            <v>M3</v>
          </cell>
          <cell r="H166">
            <v>75000</v>
          </cell>
        </row>
        <row r="167">
          <cell r="A167">
            <v>5</v>
          </cell>
          <cell r="C167" t="str">
            <v>Harga Satuan Dasar Excavator</v>
          </cell>
          <cell r="E167" t="str">
            <v>RpE10</v>
          </cell>
          <cell r="F167">
            <v>1</v>
          </cell>
          <cell r="G167" t="str">
            <v>Jam</v>
          </cell>
          <cell r="H167">
            <v>217187.71285745001</v>
          </cell>
        </row>
        <row r="168">
          <cell r="A168">
            <v>6</v>
          </cell>
          <cell r="C168" t="str">
            <v>Harga Satuan Dasar Dump Truck</v>
          </cell>
          <cell r="D168" t="str">
            <v>=  4  buah</v>
          </cell>
          <cell r="E168" t="str">
            <v>RpE08</v>
          </cell>
          <cell r="F168">
            <v>1</v>
          </cell>
          <cell r="G168" t="str">
            <v>Jam</v>
          </cell>
          <cell r="H168">
            <v>97984.236669533435</v>
          </cell>
        </row>
        <row r="170">
          <cell r="A170" t="str">
            <v>II.</v>
          </cell>
          <cell r="C170" t="str">
            <v>URUTAN KERJA</v>
          </cell>
        </row>
        <row r="171">
          <cell r="A171">
            <v>1</v>
          </cell>
          <cell r="C171" t="str">
            <v>Batu kali digali dengan Excavator</v>
          </cell>
        </row>
        <row r="172">
          <cell r="A172">
            <v>2</v>
          </cell>
          <cell r="C172" t="str">
            <v>Excavator sekaligus memuat batu kali</v>
          </cell>
          <cell r="G172" t="str">
            <v>Qt</v>
          </cell>
          <cell r="H172">
            <v>107.59259259259258</v>
          </cell>
        </row>
        <row r="173">
          <cell r="C173" t="str">
            <v>hasil galian ke dalam Dump Truck</v>
          </cell>
          <cell r="D173" t="str">
            <v>- Mandor</v>
          </cell>
          <cell r="G173" t="str">
            <v>M</v>
          </cell>
          <cell r="H173">
            <v>1</v>
          </cell>
        </row>
        <row r="174">
          <cell r="A174">
            <v>3</v>
          </cell>
          <cell r="C174" t="str">
            <v>Dump Truck mengangkut batu kali ke</v>
          </cell>
          <cell r="D174" t="str">
            <v>- Tukang</v>
          </cell>
          <cell r="G174" t="str">
            <v>Tb</v>
          </cell>
          <cell r="H174">
            <v>4</v>
          </cell>
        </row>
        <row r="175">
          <cell r="C175" t="str">
            <v>lokasi pekerjaan</v>
          </cell>
          <cell r="D175" t="str">
            <v>- Pekerja</v>
          </cell>
          <cell r="G175" t="str">
            <v>P</v>
          </cell>
          <cell r="H175">
            <v>8</v>
          </cell>
        </row>
        <row r="176">
          <cell r="C176" t="str">
            <v>Koefisien Tenaga / M3   :</v>
          </cell>
        </row>
        <row r="177">
          <cell r="A177" t="str">
            <v>III.</v>
          </cell>
          <cell r="C177" t="str">
            <v>PERHITUNGAN</v>
          </cell>
          <cell r="D177" t="str">
            <v>-  Mandor</v>
          </cell>
          <cell r="E177" t="str">
            <v>= (Tk x M) : Qt</v>
          </cell>
          <cell r="G177" t="str">
            <v>(L03)</v>
          </cell>
          <cell r="H177">
            <v>6.5060240963855431E-2</v>
          </cell>
        </row>
        <row r="178">
          <cell r="D178" t="str">
            <v>-  Tukang</v>
          </cell>
          <cell r="E178" t="str">
            <v>= (Tk x Tb) : Qt</v>
          </cell>
          <cell r="G178" t="str">
            <v>(L02)</v>
          </cell>
          <cell r="H178">
            <v>0.26024096385542173</v>
          </cell>
        </row>
        <row r="179">
          <cell r="C179" t="str">
            <v>EXCAVATOR</v>
          </cell>
          <cell r="D179" t="str">
            <v>-  Pekerja</v>
          </cell>
          <cell r="E179" t="str">
            <v>(E10)</v>
          </cell>
          <cell r="G179" t="str">
            <v>(L01)</v>
          </cell>
          <cell r="H179">
            <v>0.52048192771084345</v>
          </cell>
        </row>
        <row r="180">
          <cell r="C180" t="str">
            <v>Kapasitas Bucket</v>
          </cell>
          <cell r="E180" t="str">
            <v>V</v>
          </cell>
          <cell r="F180">
            <v>0.5</v>
          </cell>
          <cell r="G180" t="str">
            <v>M3</v>
          </cell>
        </row>
        <row r="181">
          <cell r="C181" t="str">
            <v>Faktor Bucket</v>
          </cell>
          <cell r="E181" t="str">
            <v>Fb</v>
          </cell>
          <cell r="F181">
            <v>0.75</v>
          </cell>
          <cell r="G181" t="str">
            <v>-</v>
          </cell>
        </row>
        <row r="182">
          <cell r="C182" t="str">
            <v>Faktor  Efisiensi alat</v>
          </cell>
          <cell r="E182" t="str">
            <v>Fa</v>
          </cell>
          <cell r="F182">
            <v>0.83</v>
          </cell>
          <cell r="G182" t="str">
            <v>-</v>
          </cell>
        </row>
        <row r="183">
          <cell r="C183" t="str">
            <v>Waktu siklus</v>
          </cell>
          <cell r="E183" t="str">
            <v>Ts1</v>
          </cell>
        </row>
        <row r="184">
          <cell r="A184" t="str">
            <v>ITEM PEMBAYARAN NO.</v>
          </cell>
          <cell r="C184" t="str">
            <v>- Menggali / memuat</v>
          </cell>
          <cell r="D184" t="str">
            <v>:  8.4. (5)</v>
          </cell>
          <cell r="E184" t="str">
            <v>T1</v>
          </cell>
          <cell r="F184">
            <v>0.75</v>
          </cell>
          <cell r="G184" t="str">
            <v>menit</v>
          </cell>
        </row>
        <row r="185">
          <cell r="A185" t="str">
            <v>JENIS PEKERJAAN</v>
          </cell>
          <cell r="C185" t="str">
            <v>- Lain-lain</v>
          </cell>
          <cell r="D185" t="str">
            <v>:  Patok Pengarah</v>
          </cell>
          <cell r="E185" t="str">
            <v>T2</v>
          </cell>
          <cell r="F185">
            <v>0.5</v>
          </cell>
          <cell r="G185" t="str">
            <v>menit</v>
          </cell>
        </row>
        <row r="186">
          <cell r="A186" t="str">
            <v>SATUAN PEMBAYARAN</v>
          </cell>
          <cell r="D186" t="str">
            <v>:  BH</v>
          </cell>
          <cell r="E186" t="str">
            <v>Ts1</v>
          </cell>
          <cell r="F186">
            <v>1.25</v>
          </cell>
          <cell r="G186" t="str">
            <v>menit</v>
          </cell>
          <cell r="H186" t="str">
            <v xml:space="preserve">        URAIAN ANALISA HARGA SATUAN</v>
          </cell>
        </row>
        <row r="187">
          <cell r="C187" t="str">
            <v>Kap. Prod. / jam =</v>
          </cell>
        </row>
        <row r="188">
          <cell r="C188" t="str">
            <v>V  x Fb x Fa x 60</v>
          </cell>
          <cell r="E188" t="str">
            <v>Q1</v>
          </cell>
          <cell r="F188">
            <v>14.939999999999998</v>
          </cell>
          <cell r="G188" t="str">
            <v>M3 / Jam</v>
          </cell>
        </row>
        <row r="189">
          <cell r="A189" t="str">
            <v>No.</v>
          </cell>
          <cell r="C189" t="str">
            <v>Ts1</v>
          </cell>
          <cell r="G189" t="str">
            <v>KODE</v>
          </cell>
          <cell r="H189" t="str">
            <v>KOEF.</v>
          </cell>
        </row>
        <row r="191">
          <cell r="C191" t="str">
            <v>Biaya Excavator / M3  =  (1 : Q1) x RpE10</v>
          </cell>
          <cell r="E191" t="str">
            <v>Rp1</v>
          </cell>
          <cell r="F191">
            <v>14537.330177874835</v>
          </cell>
          <cell r="G191" t="str">
            <v>Rupiah</v>
          </cell>
        </row>
        <row r="192">
          <cell r="A192" t="str">
            <v>4.</v>
          </cell>
          <cell r="C192" t="str">
            <v>HARGA DASAR SATUAN UPAH, BAHAN DAN ALAT</v>
          </cell>
        </row>
        <row r="193">
          <cell r="C193" t="str">
            <v>Lihat lampiran.</v>
          </cell>
        </row>
        <row r="194">
          <cell r="C194" t="str">
            <v>DUMP TRUCK</v>
          </cell>
          <cell r="E194" t="str">
            <v>(E08)</v>
          </cell>
        </row>
        <row r="195">
          <cell r="A195" t="str">
            <v>5.</v>
          </cell>
          <cell r="C195" t="str">
            <v>Kapasitas bak</v>
          </cell>
          <cell r="E195" t="str">
            <v>V</v>
          </cell>
          <cell r="F195">
            <v>3.333333333333333</v>
          </cell>
          <cell r="G195" t="str">
            <v>M3</v>
          </cell>
        </row>
        <row r="196">
          <cell r="C196" t="str">
            <v>Faktor  efisiensi alat</v>
          </cell>
          <cell r="E196" t="str">
            <v>Fa</v>
          </cell>
          <cell r="F196">
            <v>0.83</v>
          </cell>
          <cell r="G196" t="str">
            <v>-</v>
          </cell>
        </row>
        <row r="197">
          <cell r="C197" t="str">
            <v>Kecepatan rata-rata bermuatan</v>
          </cell>
          <cell r="E197" t="str">
            <v>v1</v>
          </cell>
          <cell r="F197">
            <v>40</v>
          </cell>
          <cell r="G197" t="str">
            <v>KM/Jam</v>
          </cell>
        </row>
        <row r="198">
          <cell r="C198" t="str">
            <v>Kecepatan rata-rata kosong</v>
          </cell>
          <cell r="E198" t="str">
            <v>v2</v>
          </cell>
          <cell r="F198">
            <v>50</v>
          </cell>
          <cell r="G198" t="str">
            <v>KM/Jam</v>
          </cell>
        </row>
        <row r="199">
          <cell r="C199" t="str">
            <v>Waktu  siklus</v>
          </cell>
          <cell r="E199" t="str">
            <v>Ts2</v>
          </cell>
        </row>
        <row r="200">
          <cell r="C200" t="str">
            <v>- Waktu tempuh isi  =  (L/v1) x 60</v>
          </cell>
          <cell r="E200" t="str">
            <v>T1</v>
          </cell>
          <cell r="F200">
            <v>1.5</v>
          </cell>
          <cell r="G200" t="str">
            <v>menit</v>
          </cell>
        </row>
        <row r="201">
          <cell r="C201" t="str">
            <v>- Waktu tempuh kosong  =  (L/v2) x 60</v>
          </cell>
          <cell r="D201">
            <v>109670.24039154401</v>
          </cell>
          <cell r="E201" t="str">
            <v>T2</v>
          </cell>
          <cell r="F201">
            <v>1.2</v>
          </cell>
          <cell r="G201" t="str">
            <v>menit</v>
          </cell>
        </row>
        <row r="202">
          <cell r="C202" t="str">
            <v>- Muat   =  (V/Q1) x 60</v>
          </cell>
          <cell r="E202" t="str">
            <v>T3</v>
          </cell>
          <cell r="F202">
            <v>13.386880856760376</v>
          </cell>
          <cell r="G202" t="str">
            <v>menit</v>
          </cell>
        </row>
        <row r="203">
          <cell r="C203" t="str">
            <v>- Lain-lain</v>
          </cell>
          <cell r="E203" t="str">
            <v>T4</v>
          </cell>
          <cell r="F203">
            <v>1</v>
          </cell>
          <cell r="G203" t="str">
            <v>menit</v>
          </cell>
        </row>
        <row r="204">
          <cell r="A204" t="str">
            <v>6.</v>
          </cell>
          <cell r="C204" t="str">
            <v>MASA PELAKSANAAN YANG DIPERLUKAN</v>
          </cell>
          <cell r="E204" t="str">
            <v>Ts2</v>
          </cell>
          <cell r="F204">
            <v>17.086880856760377</v>
          </cell>
          <cell r="G204" t="str">
            <v>menit</v>
          </cell>
        </row>
        <row r="205">
          <cell r="C205" t="str">
            <v>Masa Pelaksanaan :</v>
          </cell>
          <cell r="D205" t="str">
            <v>. . . . . . . . . . .</v>
          </cell>
          <cell r="E205" t="str">
            <v>bulan</v>
          </cell>
        </row>
        <row r="206">
          <cell r="H206" t="str">
            <v xml:space="preserve">Bersambung  </v>
          </cell>
        </row>
        <row r="207">
          <cell r="A207" t="str">
            <v>ANALISA HARGA DASAR SATUAN BAHAN</v>
          </cell>
          <cell r="C207" t="str">
            <v>VOLUME PEKERJAAN YANG DIPERLUKAN</v>
          </cell>
        </row>
        <row r="208">
          <cell r="C208" t="str">
            <v>Volume pekerjaan  :</v>
          </cell>
          <cell r="D208" t="e">
            <v>#REF!</v>
          </cell>
          <cell r="E208" t="str">
            <v>Buah</v>
          </cell>
        </row>
        <row r="209">
          <cell r="A209" t="str">
            <v>Jenis</v>
          </cell>
          <cell r="B209" t="str">
            <v>:</v>
          </cell>
          <cell r="C209" t="str">
            <v>M02  -  Batu Kali</v>
          </cell>
        </row>
        <row r="210">
          <cell r="A210" t="str">
            <v>Lokasi</v>
          </cell>
          <cell r="B210" t="str">
            <v>:</v>
          </cell>
          <cell r="C210" t="str">
            <v>Quarry</v>
          </cell>
        </row>
        <row r="211">
          <cell r="A211" t="str">
            <v>Tujuan</v>
          </cell>
          <cell r="B211" t="str">
            <v>:</v>
          </cell>
          <cell r="C211" t="str">
            <v>Lokasi Pekerjaan</v>
          </cell>
        </row>
        <row r="213">
          <cell r="H213" t="str">
            <v xml:space="preserve">Lanjutan  </v>
          </cell>
        </row>
        <row r="214">
          <cell r="H214" t="str">
            <v>HARGA</v>
          </cell>
        </row>
        <row r="215">
          <cell r="A215" t="str">
            <v>No.</v>
          </cell>
          <cell r="B215" t="str">
            <v>URAIAN</v>
          </cell>
          <cell r="E215" t="str">
            <v>KODE</v>
          </cell>
          <cell r="F215" t="str">
            <v>KOEF.</v>
          </cell>
          <cell r="G215" t="str">
            <v>SATUAN</v>
          </cell>
          <cell r="H215" t="str">
            <v>SATUAN</v>
          </cell>
        </row>
        <row r="216">
          <cell r="H216" t="str">
            <v>(Rp.)</v>
          </cell>
        </row>
        <row r="218">
          <cell r="C218" t="str">
            <v>Kapasitas Produksi / Jam   =</v>
          </cell>
        </row>
        <row r="219">
          <cell r="C219" t="str">
            <v>V x Fa x 60</v>
          </cell>
          <cell r="E219" t="str">
            <v>Q2</v>
          </cell>
          <cell r="F219">
            <v>9.7150557431506019</v>
          </cell>
          <cell r="G219" t="str">
            <v>M3 / Jam</v>
          </cell>
        </row>
        <row r="220">
          <cell r="C220" t="str">
            <v>Ts2</v>
          </cell>
        </row>
        <row r="222">
          <cell r="C222" t="str">
            <v>Biaya Dump Truck / M3  =  (1 : Q2) x RpE08</v>
          </cell>
          <cell r="E222" t="str">
            <v>Rp2</v>
          </cell>
          <cell r="F222">
            <v>10085.813119354996</v>
          </cell>
          <cell r="G222" t="str">
            <v>Rupiah</v>
          </cell>
        </row>
        <row r="225">
          <cell r="A225" t="str">
            <v>IV.</v>
          </cell>
          <cell r="C225" t="str">
            <v>HARGA SATUAN DASAR BAHAN</v>
          </cell>
        </row>
        <row r="226">
          <cell r="C226" t="str">
            <v>DI LOKASI PEKERJAAN</v>
          </cell>
        </row>
        <row r="228">
          <cell r="C228" t="str">
            <v>Harga Satuan Dasar Batu kali   =</v>
          </cell>
        </row>
        <row r="230">
          <cell r="C230" t="str">
            <v>(  RpM02  +  Rp1  +  Rp2  )</v>
          </cell>
          <cell r="E230" t="str">
            <v>M02</v>
          </cell>
          <cell r="F230">
            <v>99623.143297229821</v>
          </cell>
          <cell r="G230" t="str">
            <v>Rupiah</v>
          </cell>
        </row>
        <row r="232">
          <cell r="C232" t="str">
            <v>Dibulatkan   :</v>
          </cell>
          <cell r="E232" t="str">
            <v>M02</v>
          </cell>
          <cell r="F232">
            <v>99600</v>
          </cell>
          <cell r="G232" t="str">
            <v>Rupiah</v>
          </cell>
        </row>
        <row r="245">
          <cell r="A245" t="str">
            <v>ITEM PEMBAYARAN NO.</v>
          </cell>
          <cell r="D245" t="str">
            <v>:  8.4. (6)</v>
          </cell>
        </row>
        <row r="246">
          <cell r="A246" t="str">
            <v>JENIS PEKERJAAN</v>
          </cell>
          <cell r="D246" t="str">
            <v>:  Patok Kilometer</v>
          </cell>
        </row>
        <row r="247">
          <cell r="A247" t="str">
            <v>SATUAN PEMBAYARAN</v>
          </cell>
          <cell r="D247" t="str">
            <v>:  BH</v>
          </cell>
          <cell r="H247" t="str">
            <v xml:space="preserve">        URAIAN ANALISA HARGA SATUAN</v>
          </cell>
        </row>
        <row r="250">
          <cell r="A250" t="str">
            <v>No.</v>
          </cell>
          <cell r="C250" t="str">
            <v>U R A I A N</v>
          </cell>
          <cell r="G250" t="str">
            <v>KODE</v>
          </cell>
          <cell r="H250" t="str">
            <v>KOEF.</v>
          </cell>
        </row>
        <row r="253">
          <cell r="A253" t="str">
            <v>I.</v>
          </cell>
          <cell r="C253" t="str">
            <v>ASUMSI</v>
          </cell>
        </row>
        <row r="254">
          <cell r="A254">
            <v>1</v>
          </cell>
          <cell r="C254" t="str">
            <v>Menggunakan cara manual</v>
          </cell>
        </row>
        <row r="255">
          <cell r="A255">
            <v>2</v>
          </cell>
          <cell r="C255" t="str">
            <v>Lokasi pekerjaan : sepanjang jalan</v>
          </cell>
        </row>
        <row r="256">
          <cell r="A256">
            <v>3</v>
          </cell>
          <cell r="C256" t="str">
            <v>Bahan dasar (patok kilometer beton cetak)</v>
          </cell>
        </row>
        <row r="257">
          <cell r="C257" t="str">
            <v>diangkut dengan Truk ke lokasi pekerjaan</v>
          </cell>
        </row>
        <row r="258">
          <cell r="A258">
            <v>4</v>
          </cell>
          <cell r="C258" t="str">
            <v>Jarak rata-rata Base camp ke lokasi pekerjaan</v>
          </cell>
          <cell r="G258" t="str">
            <v>L</v>
          </cell>
          <cell r="H258">
            <v>0.75</v>
          </cell>
        </row>
        <row r="259">
          <cell r="A259">
            <v>5</v>
          </cell>
          <cell r="C259" t="str">
            <v>Jam kerja efektif per-hari</v>
          </cell>
          <cell r="G259" t="str">
            <v>Tk</v>
          </cell>
          <cell r="H259">
            <v>7</v>
          </cell>
        </row>
        <row r="260">
          <cell r="A260">
            <v>6</v>
          </cell>
          <cell r="C260" t="str">
            <v>Faktor kehilangan bahan</v>
          </cell>
          <cell r="G260" t="str">
            <v>Fh</v>
          </cell>
          <cell r="H260">
            <v>1.05</v>
          </cell>
        </row>
        <row r="261">
          <cell r="A261">
            <v>7</v>
          </cell>
          <cell r="C261" t="str">
            <v>Tulangan praktis</v>
          </cell>
          <cell r="G261" t="str">
            <v>Rc</v>
          </cell>
          <cell r="H261">
            <v>125</v>
          </cell>
        </row>
        <row r="263">
          <cell r="A263" t="str">
            <v>ANALISA HARGA DASAR SATUAN BAHAN</v>
          </cell>
          <cell r="C263" t="str">
            <v>URUTAN KERJA</v>
          </cell>
        </row>
        <row r="264">
          <cell r="A264">
            <v>1</v>
          </cell>
          <cell r="C264" t="str">
            <v>Tempat penanaman patok disiapkan / digali</v>
          </cell>
        </row>
        <row r="265">
          <cell r="A265" t="str">
            <v>Jenis</v>
          </cell>
          <cell r="B265" t="str">
            <v>:</v>
          </cell>
          <cell r="C265" t="str">
            <v>M06  -  Batu Belah</v>
          </cell>
        </row>
        <row r="266">
          <cell r="A266" t="str">
            <v>Lokasi</v>
          </cell>
          <cell r="B266" t="str">
            <v>:</v>
          </cell>
          <cell r="C266" t="str">
            <v>Quarry</v>
          </cell>
        </row>
        <row r="267">
          <cell r="A267" t="str">
            <v>Tujuan</v>
          </cell>
          <cell r="B267" t="str">
            <v>:</v>
          </cell>
          <cell r="C267" t="str">
            <v>Lokasi Pekerjaan</v>
          </cell>
        </row>
        <row r="268">
          <cell r="A268" t="str">
            <v>III.</v>
          </cell>
          <cell r="C268" t="str">
            <v>PEMAKAIAN BAHAN, ALAT DAN TENAGA</v>
          </cell>
        </row>
        <row r="269">
          <cell r="A269" t="str">
            <v xml:space="preserve">   1.</v>
          </cell>
          <cell r="C269" t="str">
            <v>BAHAN</v>
          </cell>
        </row>
        <row r="270">
          <cell r="A270" t="str">
            <v>1.a.</v>
          </cell>
          <cell r="C270" t="str">
            <v>Beton K-250</v>
          </cell>
          <cell r="D270" t="str">
            <v>=  (0.30 x 0.30 x 1.60) x Fh</v>
          </cell>
          <cell r="G270" t="str">
            <v>(M38)</v>
          </cell>
          <cell r="H270" t="str">
            <v>HARGA</v>
          </cell>
        </row>
        <row r="271">
          <cell r="A271" t="str">
            <v>No.</v>
          </cell>
          <cell r="B271" t="str">
            <v>URAIAN</v>
          </cell>
          <cell r="C271" t="str">
            <v>Baja Tulangan</v>
          </cell>
          <cell r="E271" t="str">
            <v>KODE</v>
          </cell>
          <cell r="F271" t="str">
            <v>KOEF.</v>
          </cell>
          <cell r="G271" t="str">
            <v>SATUAN</v>
          </cell>
          <cell r="H271" t="str">
            <v>SATUAN</v>
          </cell>
        </row>
        <row r="272">
          <cell r="A272" t="str">
            <v>1.c.</v>
          </cell>
          <cell r="C272" t="str">
            <v>Cat, dan material lainnya</v>
          </cell>
          <cell r="G272" t="str">
            <v>-</v>
          </cell>
          <cell r="H272" t="str">
            <v>(Rp.)</v>
          </cell>
        </row>
        <row r="274">
          <cell r="A274" t="str">
            <v>I.</v>
          </cell>
          <cell r="C274" t="str">
            <v>ASUMSI</v>
          </cell>
        </row>
        <row r="275">
          <cell r="A275">
            <v>1</v>
          </cell>
          <cell r="C275" t="str">
            <v>Menggunakan alat berat</v>
          </cell>
          <cell r="G275" t="str">
            <v>(E08)</v>
          </cell>
        </row>
        <row r="276">
          <cell r="A276">
            <v>2</v>
          </cell>
          <cell r="C276" t="str">
            <v>Kondisi Jalan   :  sedang / baik</v>
          </cell>
          <cell r="G276" t="str">
            <v>Cp</v>
          </cell>
          <cell r="H276">
            <v>15</v>
          </cell>
        </row>
        <row r="277">
          <cell r="A277">
            <v>3</v>
          </cell>
          <cell r="C277" t="str">
            <v>Jarak Quarry ke Lokasi Pekerjaan</v>
          </cell>
          <cell r="E277" t="str">
            <v>L</v>
          </cell>
          <cell r="F277">
            <v>1</v>
          </cell>
          <cell r="G277" t="str">
            <v>Km</v>
          </cell>
        </row>
        <row r="278">
          <cell r="A278">
            <v>4</v>
          </cell>
          <cell r="C278" t="str">
            <v>Harga satuan batu kali di Quarry</v>
          </cell>
          <cell r="D278" t="str">
            <v xml:space="preserve"> =  muat, atur, ikat, dll</v>
          </cell>
          <cell r="E278" t="str">
            <v>RpM06</v>
          </cell>
          <cell r="F278">
            <v>1</v>
          </cell>
          <cell r="G278" t="str">
            <v>M3</v>
          </cell>
          <cell r="H278">
            <v>75000</v>
          </cell>
        </row>
        <row r="279">
          <cell r="A279">
            <v>5</v>
          </cell>
          <cell r="C279" t="str">
            <v>Harga Satuan Dasar Excavator</v>
          </cell>
          <cell r="D279" t="str">
            <v xml:space="preserve"> =  (2 x L : 25 Km/Jam) x 60</v>
          </cell>
          <cell r="E279" t="str">
            <v>RpE10</v>
          </cell>
          <cell r="F279">
            <v>1</v>
          </cell>
          <cell r="G279" t="str">
            <v>Jam</v>
          </cell>
          <cell r="H279">
            <v>217187.71285745001</v>
          </cell>
        </row>
        <row r="280">
          <cell r="A280">
            <v>6</v>
          </cell>
          <cell r="C280" t="str">
            <v>Harga Satuan Dasar Dump Truck</v>
          </cell>
          <cell r="D280" t="str">
            <v xml:space="preserve"> =  Rata-rata  1.5 menit / buah</v>
          </cell>
          <cell r="E280" t="str">
            <v>RpE08</v>
          </cell>
          <cell r="F280">
            <v>1</v>
          </cell>
          <cell r="G280" t="str">
            <v>Jam</v>
          </cell>
          <cell r="H280">
            <v>97984.236669533435</v>
          </cell>
        </row>
        <row r="281">
          <cell r="A281">
            <v>7</v>
          </cell>
          <cell r="C281" t="str">
            <v>Harga Satuan Dasar Wheel Loader</v>
          </cell>
          <cell r="D281" t="str">
            <v xml:space="preserve"> =  geser, tunggu, dll</v>
          </cell>
          <cell r="E281" t="str">
            <v>RpE15</v>
          </cell>
          <cell r="F281">
            <v>1</v>
          </cell>
          <cell r="G281" t="str">
            <v>Jam</v>
          </cell>
          <cell r="H281">
            <v>369523.88815846056</v>
          </cell>
        </row>
        <row r="282">
          <cell r="A282">
            <v>8</v>
          </cell>
          <cell r="C282" t="str">
            <v>Harga Satuan Upah Pekerja</v>
          </cell>
          <cell r="E282" t="str">
            <v>RpL01</v>
          </cell>
          <cell r="F282">
            <v>1</v>
          </cell>
          <cell r="G282" t="str">
            <v>Jam</v>
          </cell>
          <cell r="H282">
            <v>4500</v>
          </cell>
        </row>
        <row r="283">
          <cell r="A283" t="str">
            <v>II.</v>
          </cell>
          <cell r="C283" t="str">
            <v>URUTAN KERJA</v>
          </cell>
        </row>
        <row r="284">
          <cell r="A284">
            <v>1</v>
          </cell>
          <cell r="C284" t="str">
            <v>Batu kali digali dengan Excavator</v>
          </cell>
          <cell r="D284" t="str">
            <v>Cp</v>
          </cell>
          <cell r="G284" t="str">
            <v>Q1</v>
          </cell>
          <cell r="H284">
            <v>16.042780748663102</v>
          </cell>
        </row>
        <row r="285">
          <cell r="A285">
            <v>2</v>
          </cell>
          <cell r="C285" t="str">
            <v>Batu kali dibelah oleh Pekerja</v>
          </cell>
          <cell r="D285" t="str">
            <v>Ts : 60</v>
          </cell>
        </row>
        <row r="286">
          <cell r="A286">
            <v>3</v>
          </cell>
          <cell r="C286" t="str">
            <v>Dengan Wheel Loader batu belah dimuat</v>
          </cell>
        </row>
        <row r="287">
          <cell r="C287" t="str">
            <v>ke Dump Truck yang mengangkut batu</v>
          </cell>
          <cell r="G287" t="str">
            <v>(E08)</v>
          </cell>
          <cell r="H287">
            <v>6.2333333333333331E-2</v>
          </cell>
        </row>
        <row r="288">
          <cell r="C288" t="str">
            <v>belah ke lokasi pekerjaan</v>
          </cell>
        </row>
        <row r="289">
          <cell r="A289" t="str">
            <v>III.</v>
          </cell>
          <cell r="C289" t="str">
            <v>PERHITUNGAN</v>
          </cell>
        </row>
        <row r="290">
          <cell r="C290" t="str">
            <v>- Pacul / Sekop</v>
          </cell>
          <cell r="D290" t="str">
            <v>=  4  buah</v>
          </cell>
        </row>
        <row r="291">
          <cell r="A291" t="str">
            <v xml:space="preserve">3.a  </v>
          </cell>
          <cell r="C291" t="str">
            <v>EXCAVATOR</v>
          </cell>
          <cell r="D291" t="str">
            <v>=  2  buah</v>
          </cell>
          <cell r="E291" t="str">
            <v>(E10)</v>
          </cell>
        </row>
        <row r="292">
          <cell r="C292" t="str">
            <v>Kapasitas Bucket</v>
          </cell>
          <cell r="E292" t="str">
            <v>V</v>
          </cell>
          <cell r="F292">
            <v>0.5</v>
          </cell>
          <cell r="G292" t="str">
            <v>M3</v>
          </cell>
        </row>
        <row r="293">
          <cell r="C293" t="str">
            <v>Faktor Bucket</v>
          </cell>
          <cell r="E293" t="str">
            <v>Fb</v>
          </cell>
          <cell r="F293">
            <v>0.75</v>
          </cell>
          <cell r="G293" t="str">
            <v>-</v>
          </cell>
        </row>
        <row r="294">
          <cell r="A294" t="str">
            <v>3.</v>
          </cell>
          <cell r="C294" t="str">
            <v>Faktor  Efisiensi alat</v>
          </cell>
          <cell r="E294" t="str">
            <v>Fa</v>
          </cell>
          <cell r="F294">
            <v>0.83</v>
          </cell>
          <cell r="G294" t="str">
            <v>-</v>
          </cell>
        </row>
        <row r="295">
          <cell r="C295" t="str">
            <v>Waktu siklus</v>
          </cell>
          <cell r="E295" t="str">
            <v>Ts1</v>
          </cell>
          <cell r="G295" t="str">
            <v>Qt</v>
          </cell>
          <cell r="H295">
            <v>112.29946524064171</v>
          </cell>
        </row>
        <row r="296">
          <cell r="C296" t="str">
            <v>- Menggali / memuat</v>
          </cell>
          <cell r="D296" t="str">
            <v>- Mandor</v>
          </cell>
          <cell r="E296" t="str">
            <v>T1</v>
          </cell>
          <cell r="F296">
            <v>0.75</v>
          </cell>
          <cell r="G296" t="str">
            <v>menit</v>
          </cell>
          <cell r="H296">
            <v>1</v>
          </cell>
        </row>
        <row r="297">
          <cell r="C297" t="str">
            <v>- Lain-lain</v>
          </cell>
          <cell r="D297" t="str">
            <v>- Tukang</v>
          </cell>
          <cell r="E297" t="str">
            <v>T2</v>
          </cell>
          <cell r="F297">
            <v>0.5</v>
          </cell>
          <cell r="G297" t="str">
            <v>menit</v>
          </cell>
          <cell r="H297">
            <v>2</v>
          </cell>
        </row>
        <row r="298">
          <cell r="D298" t="str">
            <v>- Pekerja</v>
          </cell>
          <cell r="E298" t="str">
            <v>Ts1</v>
          </cell>
          <cell r="F298">
            <v>1.25</v>
          </cell>
          <cell r="G298" t="str">
            <v>menit</v>
          </cell>
          <cell r="H298">
            <v>5</v>
          </cell>
        </row>
        <row r="299">
          <cell r="C299" t="str">
            <v>Kap. Prod. / jam =</v>
          </cell>
        </row>
        <row r="300">
          <cell r="C300" t="str">
            <v>V  x Fb x Fa x 60</v>
          </cell>
          <cell r="D300" t="str">
            <v>-  Mandor</v>
          </cell>
          <cell r="E300" t="str">
            <v>Q1</v>
          </cell>
          <cell r="F300">
            <v>14.939999999999998</v>
          </cell>
          <cell r="G300" t="str">
            <v>M3 / Jam</v>
          </cell>
          <cell r="H300">
            <v>6.2333333333333338E-2</v>
          </cell>
        </row>
        <row r="301">
          <cell r="C301" t="str">
            <v>Ts1</v>
          </cell>
          <cell r="D301" t="str">
            <v>-  Tukang</v>
          </cell>
          <cell r="E301" t="str">
            <v>= (Tk x Tb) : Qt</v>
          </cell>
          <cell r="G301" t="str">
            <v>(L02)</v>
          </cell>
          <cell r="H301">
            <v>0.12466666666666668</v>
          </cell>
        </row>
        <row r="302">
          <cell r="D302" t="str">
            <v>-  Pekerja</v>
          </cell>
          <cell r="E302" t="str">
            <v>= (Tk x P) : Qt</v>
          </cell>
          <cell r="G302" t="str">
            <v>(L01)</v>
          </cell>
          <cell r="H302">
            <v>0.31166666666666665</v>
          </cell>
        </row>
        <row r="303">
          <cell r="C303" t="str">
            <v>Biaya Excavator / M3  =  (1 : Q1) x RpE10</v>
          </cell>
          <cell r="E303" t="str">
            <v>Rp1</v>
          </cell>
          <cell r="F303">
            <v>14537.330177874835</v>
          </cell>
          <cell r="G303" t="str">
            <v>Rupiah</v>
          </cell>
        </row>
        <row r="305">
          <cell r="A305" t="str">
            <v xml:space="preserve">3.b  </v>
          </cell>
          <cell r="C305" t="str">
            <v>WHEEL  LOADER</v>
          </cell>
          <cell r="E305" t="str">
            <v>(E15)</v>
          </cell>
        </row>
        <row r="306">
          <cell r="A306" t="str">
            <v>ITEM PEMBAYARAN NO.</v>
          </cell>
          <cell r="C306" t="str">
            <v>Kapasitas  Bucket</v>
          </cell>
          <cell r="D306" t="str">
            <v>:  8.4. (6)</v>
          </cell>
          <cell r="E306" t="str">
            <v>V</v>
          </cell>
          <cell r="F306">
            <v>1.5</v>
          </cell>
          <cell r="G306" t="str">
            <v>M3</v>
          </cell>
        </row>
        <row r="307">
          <cell r="A307" t="str">
            <v>JENIS PEKERJAAN</v>
          </cell>
          <cell r="C307" t="str">
            <v>Faktor Bucket</v>
          </cell>
          <cell r="D307" t="str">
            <v>:  Patok Kilometer</v>
          </cell>
          <cell r="E307" t="str">
            <v>Fb</v>
          </cell>
          <cell r="F307">
            <v>0.75</v>
          </cell>
          <cell r="G307" t="str">
            <v>-</v>
          </cell>
        </row>
        <row r="308">
          <cell r="A308" t="str">
            <v>SATUAN PEMBAYARAN</v>
          </cell>
          <cell r="C308" t="str">
            <v>Faktor Efisiensi Alat</v>
          </cell>
          <cell r="D308" t="str">
            <v>:  BH</v>
          </cell>
          <cell r="E308" t="str">
            <v>Fa</v>
          </cell>
          <cell r="F308">
            <v>0.83</v>
          </cell>
          <cell r="G308" t="str">
            <v>-</v>
          </cell>
          <cell r="H308" t="str">
            <v xml:space="preserve">        URAIAN ANALISA HARGA SATUAN</v>
          </cell>
        </row>
        <row r="309">
          <cell r="C309" t="str">
            <v>Waktu sklus</v>
          </cell>
          <cell r="E309" t="str">
            <v>Ts1</v>
          </cell>
        </row>
        <row r="310">
          <cell r="C310" t="str">
            <v>- Muat</v>
          </cell>
          <cell r="E310" t="str">
            <v>T1</v>
          </cell>
          <cell r="F310">
            <v>0.75</v>
          </cell>
          <cell r="G310" t="str">
            <v>menit</v>
          </cell>
        </row>
        <row r="311">
          <cell r="A311" t="str">
            <v>No.</v>
          </cell>
          <cell r="C311" t="str">
            <v>- Lain-lain</v>
          </cell>
          <cell r="E311" t="str">
            <v>T2</v>
          </cell>
          <cell r="F311">
            <v>0.5</v>
          </cell>
          <cell r="G311" t="str">
            <v>menit</v>
          </cell>
          <cell r="H311" t="str">
            <v>KOEF.</v>
          </cell>
        </row>
        <row r="312">
          <cell r="E312" t="str">
            <v>Ts1</v>
          </cell>
          <cell r="F312">
            <v>1.25</v>
          </cell>
          <cell r="G312" t="str">
            <v>menit</v>
          </cell>
        </row>
        <row r="313">
          <cell r="C313" t="str">
            <v>Kapasitas Produksi / Jam =</v>
          </cell>
        </row>
        <row r="314">
          <cell r="A314" t="str">
            <v>4.</v>
          </cell>
          <cell r="C314" t="str">
            <v>V  x  Fb x Fa x 60</v>
          </cell>
          <cell r="E314" t="str">
            <v>Q2</v>
          </cell>
          <cell r="F314">
            <v>44.82</v>
          </cell>
          <cell r="G314" t="str">
            <v>M3 / Jam</v>
          </cell>
        </row>
        <row r="315">
          <cell r="C315" t="str">
            <v>Ts1</v>
          </cell>
        </row>
        <row r="316">
          <cell r="C316" t="str">
            <v>Biaya Excavator / M3  =  (1 : Q2) x RpE15</v>
          </cell>
          <cell r="E316" t="str">
            <v>Rp2</v>
          </cell>
          <cell r="F316">
            <v>8244.6204408402609</v>
          </cell>
          <cell r="G316" t="str">
            <v>Rupiah</v>
          </cell>
        </row>
        <row r="317">
          <cell r="A317" t="str">
            <v>5.</v>
          </cell>
          <cell r="C317" t="str">
            <v>ANALISA HARGA SATUAN PEKERJAAN</v>
          </cell>
        </row>
        <row r="318">
          <cell r="C318" t="str">
            <v>Lihat perhitungan dalam FORMULIR STANDAR UNTUK</v>
          </cell>
          <cell r="H318" t="str">
            <v xml:space="preserve">Bersambung  </v>
          </cell>
        </row>
        <row r="319">
          <cell r="A319" t="str">
            <v>ANALISA HARGA DASAR SATUAN BAHAN</v>
          </cell>
          <cell r="C319" t="str">
            <v>PEREKEMAN ANALISA MASING-MASING HARGA</v>
          </cell>
        </row>
        <row r="320">
          <cell r="C320" t="str">
            <v>SATUAN.</v>
          </cell>
        </row>
        <row r="321">
          <cell r="A321" t="str">
            <v>Jenis</v>
          </cell>
          <cell r="B321" t="str">
            <v>:</v>
          </cell>
          <cell r="C321" t="str">
            <v>M06  -  Batu Belah</v>
          </cell>
        </row>
        <row r="322">
          <cell r="A322" t="str">
            <v>Lokasi</v>
          </cell>
          <cell r="B322" t="str">
            <v>:</v>
          </cell>
          <cell r="C322" t="str">
            <v>Quarry</v>
          </cell>
        </row>
        <row r="323">
          <cell r="A323" t="str">
            <v>Tujuan</v>
          </cell>
          <cell r="B323" t="str">
            <v>:</v>
          </cell>
          <cell r="C323" t="str">
            <v>Lokasi Pekerjaan</v>
          </cell>
          <cell r="D323">
            <v>360851.35276345769</v>
          </cell>
          <cell r="E323" t="str">
            <v xml:space="preserve"> / Buah</v>
          </cell>
        </row>
        <row r="325">
          <cell r="H325" t="str">
            <v xml:space="preserve">Lanjutan  </v>
          </cell>
        </row>
        <row r="326">
          <cell r="A326" t="str">
            <v>6.</v>
          </cell>
          <cell r="C326" t="str">
            <v>MASA PELAKSANAAN YANG DIPERLUKAN</v>
          </cell>
          <cell r="H326" t="str">
            <v>HARGA</v>
          </cell>
        </row>
        <row r="327">
          <cell r="A327" t="str">
            <v>No.</v>
          </cell>
          <cell r="B327" t="str">
            <v>URAIAN</v>
          </cell>
          <cell r="C327" t="str">
            <v>Masa Pelaksanaan :</v>
          </cell>
          <cell r="D327" t="str">
            <v>. . . . . . . . . . .</v>
          </cell>
          <cell r="E327" t="str">
            <v>KODE</v>
          </cell>
          <cell r="F327" t="str">
            <v>KOEF.</v>
          </cell>
          <cell r="G327" t="str">
            <v>SATUAN</v>
          </cell>
          <cell r="H327" t="str">
            <v>SATUAN</v>
          </cell>
        </row>
        <row r="328">
          <cell r="H328" t="str">
            <v>(Rp.)</v>
          </cell>
        </row>
        <row r="329">
          <cell r="A329" t="str">
            <v>7.</v>
          </cell>
          <cell r="C329" t="str">
            <v>VOLUME PEKERJAAN YANG DIPERLUKAN</v>
          </cell>
        </row>
        <row r="330">
          <cell r="A330" t="str">
            <v xml:space="preserve">3.c  </v>
          </cell>
          <cell r="C330" t="str">
            <v>DUMP TRUCK</v>
          </cell>
          <cell r="D330" t="e">
            <v>#REF!</v>
          </cell>
          <cell r="E330" t="str">
            <v>(E08)</v>
          </cell>
        </row>
        <row r="331">
          <cell r="C331" t="str">
            <v>Kapasitas bak</v>
          </cell>
          <cell r="E331" t="str">
            <v>V</v>
          </cell>
          <cell r="F331">
            <v>3.333333333333333</v>
          </cell>
          <cell r="G331" t="str">
            <v>M3</v>
          </cell>
        </row>
        <row r="332">
          <cell r="C332" t="str">
            <v>Faktor  efisiensi alat</v>
          </cell>
          <cell r="E332" t="str">
            <v>Fa</v>
          </cell>
          <cell r="F332">
            <v>0.83</v>
          </cell>
          <cell r="G332" t="str">
            <v>-</v>
          </cell>
        </row>
        <row r="333">
          <cell r="C333" t="str">
            <v>Kecepatan rata-rata bermuatan</v>
          </cell>
          <cell r="E333" t="str">
            <v>v1</v>
          </cell>
          <cell r="F333">
            <v>40</v>
          </cell>
          <cell r="G333" t="str">
            <v>KM/Jam</v>
          </cell>
        </row>
        <row r="334">
          <cell r="C334" t="str">
            <v>Kecepatan rata-rata kosong</v>
          </cell>
          <cell r="E334" t="str">
            <v>v2</v>
          </cell>
          <cell r="F334">
            <v>50</v>
          </cell>
          <cell r="G334" t="str">
            <v>KM/Jam</v>
          </cell>
        </row>
        <row r="335">
          <cell r="C335" t="str">
            <v>Waktu  siklus</v>
          </cell>
          <cell r="E335" t="str">
            <v>Ts2</v>
          </cell>
        </row>
        <row r="336">
          <cell r="C336" t="str">
            <v>- Waktu tempuh isi  =  (L/v1) x 60</v>
          </cell>
          <cell r="E336" t="str">
            <v>T1</v>
          </cell>
          <cell r="F336">
            <v>1.5</v>
          </cell>
          <cell r="G336" t="str">
            <v>menit</v>
          </cell>
        </row>
        <row r="337">
          <cell r="C337" t="str">
            <v>- Waktu tempuh kosong  =  (L/v2) x 60</v>
          </cell>
          <cell r="E337" t="str">
            <v>T2</v>
          </cell>
          <cell r="F337">
            <v>1.2</v>
          </cell>
          <cell r="G337" t="str">
            <v>menit</v>
          </cell>
        </row>
        <row r="338">
          <cell r="C338" t="str">
            <v>- Muat   =  (V/Q2) x 60</v>
          </cell>
          <cell r="E338" t="str">
            <v>T3</v>
          </cell>
          <cell r="F338">
            <v>4.4622936189201248</v>
          </cell>
          <cell r="G338" t="str">
            <v>menit</v>
          </cell>
        </row>
        <row r="339">
          <cell r="C339" t="str">
            <v>- Lain-lain</v>
          </cell>
          <cell r="E339" t="str">
            <v>T4</v>
          </cell>
          <cell r="F339">
            <v>1</v>
          </cell>
          <cell r="G339" t="str">
            <v>menit</v>
          </cell>
        </row>
        <row r="340">
          <cell r="E340" t="str">
            <v>Ts2</v>
          </cell>
          <cell r="F340">
            <v>8.1622936189201241</v>
          </cell>
          <cell r="G340" t="str">
            <v>menit</v>
          </cell>
        </row>
        <row r="342">
          <cell r="C342" t="str">
            <v>Kapasitas Produksi / Jam   =</v>
          </cell>
        </row>
        <row r="343">
          <cell r="C343" t="str">
            <v>V x Fa x 60</v>
          </cell>
          <cell r="E343" t="str">
            <v>Q3</v>
          </cell>
          <cell r="F343">
            <v>20.337420797410847</v>
          </cell>
          <cell r="G343" t="str">
            <v>M3 / Jam</v>
          </cell>
        </row>
        <row r="344">
          <cell r="C344" t="str">
            <v>Ts2</v>
          </cell>
        </row>
        <row r="346">
          <cell r="C346" t="str">
            <v>Biaya Dump Truck / M3  =  (1 : Q3) x RpE08</v>
          </cell>
          <cell r="E346" t="str">
            <v>Rp3</v>
          </cell>
          <cell r="F346">
            <v>4817.9283718222414</v>
          </cell>
          <cell r="G346" t="str">
            <v>Rupiah</v>
          </cell>
        </row>
        <row r="348">
          <cell r="A348" t="str">
            <v xml:space="preserve">3.d  </v>
          </cell>
          <cell r="C348" t="str">
            <v>PEKERJA</v>
          </cell>
        </row>
        <row r="350">
          <cell r="C350" t="str">
            <v>Produksi menentukan : Excavator</v>
          </cell>
          <cell r="E350" t="str">
            <v>Q1</v>
          </cell>
          <cell r="F350">
            <v>14.939999999999998</v>
          </cell>
          <cell r="G350" t="str">
            <v>M3 / Jam</v>
          </cell>
        </row>
        <row r="351">
          <cell r="C351" t="str">
            <v>Hasil galian batu / hari  =  Q1 x 7 Jam</v>
          </cell>
          <cell r="E351" t="str">
            <v>Qt</v>
          </cell>
          <cell r="F351">
            <v>104.57999999999998</v>
          </cell>
          <cell r="G351" t="str">
            <v>M3 / 7 jam</v>
          </cell>
        </row>
        <row r="352">
          <cell r="C352" t="str">
            <v>Kebutuhan Pekerja</v>
          </cell>
          <cell r="E352" t="str">
            <v>P</v>
          </cell>
          <cell r="F352">
            <v>15</v>
          </cell>
          <cell r="G352" t="str">
            <v>Orang</v>
          </cell>
        </row>
        <row r="354">
          <cell r="C354" t="str">
            <v xml:space="preserve">Biaya Pekerja / M3  = </v>
          </cell>
        </row>
        <row r="355">
          <cell r="C355" t="str">
            <v>{ (7 Jam x P) : Qt } x RpL01</v>
          </cell>
          <cell r="E355" t="str">
            <v>Rp4</v>
          </cell>
          <cell r="F355">
            <v>4518.0722891566265</v>
          </cell>
          <cell r="G355" t="str">
            <v>Rupiah</v>
          </cell>
        </row>
        <row r="358">
          <cell r="A358" t="str">
            <v>IV.</v>
          </cell>
          <cell r="C358" t="str">
            <v>HARGA SATUAN DASAR BAHAN</v>
          </cell>
        </row>
        <row r="359">
          <cell r="C359" t="str">
            <v>DI LOKASI PEKERJAAN</v>
          </cell>
        </row>
        <row r="361">
          <cell r="C361" t="str">
            <v>Harga Satuan Dasar Batu belah   =</v>
          </cell>
        </row>
        <row r="363">
          <cell r="C363" t="str">
            <v>( RpM06 + Rp1 + Rp2 + Rp3 + Rp4 )</v>
          </cell>
          <cell r="E363" t="str">
            <v>M06</v>
          </cell>
          <cell r="F363">
            <v>107117.95127969395</v>
          </cell>
          <cell r="G363" t="str">
            <v>Rupiah</v>
          </cell>
        </row>
        <row r="365">
          <cell r="C365" t="str">
            <v>Dibulatkan   :</v>
          </cell>
          <cell r="E365" t="str">
            <v>M06</v>
          </cell>
          <cell r="F365">
            <v>107100</v>
          </cell>
          <cell r="G365" t="str">
            <v>Rupiah</v>
          </cell>
        </row>
        <row r="367">
          <cell r="A367" t="str">
            <v>ITEM PEMBAYARAN NO.</v>
          </cell>
          <cell r="D367" t="str">
            <v>:  8.4. (3)</v>
          </cell>
        </row>
        <row r="368">
          <cell r="A368" t="str">
            <v>JENIS PEKERJAAN</v>
          </cell>
          <cell r="D368" t="str">
            <v>:  Rambu Jalan dengan Permukaan Pemantul Engineering Grade</v>
          </cell>
        </row>
        <row r="369">
          <cell r="A369" t="str">
            <v>SATUAN PEMBAYARAN</v>
          </cell>
          <cell r="D369" t="str">
            <v>:  BH</v>
          </cell>
          <cell r="H369" t="str">
            <v xml:space="preserve">        URAIAN ANALISA HARGA SATUAN</v>
          </cell>
        </row>
        <row r="372">
          <cell r="A372" t="str">
            <v>No.</v>
          </cell>
          <cell r="C372" t="str">
            <v>U R A I A N</v>
          </cell>
          <cell r="G372" t="str">
            <v>KODE</v>
          </cell>
          <cell r="H372" t="str">
            <v>KOEF.</v>
          </cell>
        </row>
      </sheetData>
      <sheetData sheetId="7" refreshError="1"/>
      <sheetData sheetId="8" refreshError="1"/>
      <sheetData sheetId="9" refreshError="1">
        <row r="1">
          <cell r="A1" t="str">
            <v>ITEM PEMBAYARAN NO.</v>
          </cell>
        </row>
        <row r="1494">
          <cell r="A1494" t="str">
            <v>ITEM PEMBAYARAN NO.</v>
          </cell>
          <cell r="D1494" t="str">
            <v>:  8.3</v>
          </cell>
          <cell r="J1494" t="str">
            <v>Analisa LI-83</v>
          </cell>
          <cell r="T1494" t="str">
            <v>Analisa LI-83</v>
          </cell>
        </row>
        <row r="1495">
          <cell r="A1495" t="str">
            <v>JENIS PEKERJAAN</v>
          </cell>
          <cell r="D1495" t="str">
            <v>:  Stabilisasi Dengan Tanaman</v>
          </cell>
        </row>
        <row r="1496">
          <cell r="A1496" t="str">
            <v>SATUAN PEMBAYARAN</v>
          </cell>
          <cell r="D1496" t="str">
            <v>:  M2</v>
          </cell>
          <cell r="H1496" t="str">
            <v xml:space="preserve">         URAIAN ANALISA HARGA SATUAN</v>
          </cell>
          <cell r="L1496" t="str">
            <v>FORMULIR STANDAR UNTUK</v>
          </cell>
        </row>
        <row r="1497">
          <cell r="L1497" t="str">
            <v>PEREKAMAN ANALISA MASING-MASING HARGA SATUAN</v>
          </cell>
        </row>
        <row r="1498">
          <cell r="L1498" t="str">
            <v/>
          </cell>
        </row>
        <row r="1499">
          <cell r="A1499" t="str">
            <v>No.</v>
          </cell>
          <cell r="C1499" t="str">
            <v>U R A I A N</v>
          </cell>
          <cell r="G1499" t="str">
            <v>KODE</v>
          </cell>
          <cell r="H1499" t="str">
            <v>KOEF.</v>
          </cell>
          <cell r="I1499" t="str">
            <v>SATUAN</v>
          </cell>
          <cell r="J1499" t="str">
            <v>KETERANGAN</v>
          </cell>
        </row>
        <row r="1501">
          <cell r="L1501" t="str">
            <v>PROYEK</v>
          </cell>
          <cell r="O1501" t="str">
            <v xml:space="preserve">: </v>
          </cell>
        </row>
        <row r="1502">
          <cell r="A1502" t="str">
            <v>I.</v>
          </cell>
          <cell r="C1502" t="str">
            <v>ASUMSI</v>
          </cell>
          <cell r="L1502" t="str">
            <v>No. PAKET KONTRAK</v>
          </cell>
          <cell r="O1502" t="str">
            <v xml:space="preserve">: </v>
          </cell>
        </row>
        <row r="1503">
          <cell r="A1503">
            <v>1</v>
          </cell>
          <cell r="C1503" t="str">
            <v>Menggunakan cara manual</v>
          </cell>
          <cell r="L1503" t="str">
            <v>NAMA PAKET</v>
          </cell>
          <cell r="O1503" t="str">
            <v>: Pemb. Jembatan Kampar</v>
          </cell>
        </row>
        <row r="1504">
          <cell r="A1504">
            <v>2</v>
          </cell>
          <cell r="C1504" t="str">
            <v>Lokasi pekerjaan : sepanjang jalan</v>
          </cell>
          <cell r="L1504" t="str">
            <v>PROP / KAB / KOTA</v>
          </cell>
          <cell r="O1504" t="str">
            <v>: Sumbar/Limapuluh Kota</v>
          </cell>
        </row>
        <row r="1505">
          <cell r="A1505">
            <v>3</v>
          </cell>
          <cell r="C1505" t="str">
            <v>Bahan dasar (gebalan rumput) diterima seluruhnya</v>
          </cell>
          <cell r="L1505" t="str">
            <v>ITEM PEMBAYARAN NO.</v>
          </cell>
          <cell r="O1505" t="str">
            <v>:  8.3</v>
          </cell>
          <cell r="R1505" t="str">
            <v>PERKIRAAN VOL. PEK.</v>
          </cell>
          <cell r="T1505" t="str">
            <v>:</v>
          </cell>
          <cell r="U1505">
            <v>1</v>
          </cell>
        </row>
        <row r="1506">
          <cell r="C1506" t="str">
            <v>di lokasi pekerjaan</v>
          </cell>
          <cell r="L1506" t="str">
            <v>JENIS PEKERJAAN</v>
          </cell>
          <cell r="O1506" t="str">
            <v>:  Stabilisasi Dengan Tanaman</v>
          </cell>
          <cell r="R1506" t="str">
            <v>TOTAL HARGA (Rp.)</v>
          </cell>
          <cell r="T1506" t="str">
            <v>:</v>
          </cell>
          <cell r="U1506">
            <v>8943</v>
          </cell>
        </row>
        <row r="1507">
          <cell r="A1507">
            <v>4</v>
          </cell>
          <cell r="C1507" t="str">
            <v>Jarak rata-rata Base camp ke lokasi pekerjaan</v>
          </cell>
          <cell r="G1507" t="str">
            <v>L</v>
          </cell>
          <cell r="H1507">
            <v>0.75</v>
          </cell>
          <cell r="I1507" t="str">
            <v>KM</v>
          </cell>
          <cell r="L1507" t="str">
            <v>SATUAN PEMBAYARAN</v>
          </cell>
          <cell r="O1507" t="str">
            <v>:  M2</v>
          </cell>
          <cell r="R1507" t="str">
            <v>% THD. BIAYA PROYEK</v>
          </cell>
          <cell r="T1507" t="str">
            <v>:</v>
          </cell>
          <cell r="U1507">
            <v>9.4066792629937473E-4</v>
          </cell>
        </row>
        <row r="1508">
          <cell r="A1508">
            <v>5</v>
          </cell>
          <cell r="C1508" t="str">
            <v>Jam kerja efektif per-hari</v>
          </cell>
          <cell r="G1508" t="str">
            <v>Tk</v>
          </cell>
          <cell r="H1508">
            <v>7</v>
          </cell>
          <cell r="I1508" t="str">
            <v>jam</v>
          </cell>
        </row>
        <row r="1509">
          <cell r="A1509">
            <v>6</v>
          </cell>
          <cell r="C1509" t="str">
            <v>Faktor kehilangan bahan</v>
          </cell>
          <cell r="G1509" t="str">
            <v>Fh</v>
          </cell>
          <cell r="H1509">
            <v>1.1000000000000001</v>
          </cell>
          <cell r="I1509" t="str">
            <v>-</v>
          </cell>
        </row>
        <row r="1510">
          <cell r="Q1510" t="str">
            <v>PERKIRAAN</v>
          </cell>
          <cell r="R1510" t="str">
            <v>HARGA</v>
          </cell>
          <cell r="S1510" t="str">
            <v>JUMLAH</v>
          </cell>
        </row>
        <row r="1511">
          <cell r="A1511" t="str">
            <v>II.</v>
          </cell>
          <cell r="C1511" t="str">
            <v>URUTAN KERJA</v>
          </cell>
          <cell r="L1511" t="str">
            <v>NO.</v>
          </cell>
          <cell r="N1511" t="str">
            <v>KOMPONEN</v>
          </cell>
          <cell r="P1511" t="str">
            <v>SATUAN</v>
          </cell>
          <cell r="Q1511" t="str">
            <v>KUANTITAS</v>
          </cell>
          <cell r="R1511" t="str">
            <v>SATUAN</v>
          </cell>
          <cell r="S1511" t="str">
            <v>HARGA</v>
          </cell>
        </row>
        <row r="1512">
          <cell r="A1512">
            <v>1</v>
          </cell>
          <cell r="C1512" t="str">
            <v>Gebalan rumput dipasang di atas permukaan</v>
          </cell>
          <cell r="R1512" t="str">
            <v>(Rp.)</v>
          </cell>
          <cell r="S1512" t="str">
            <v>(Rp.)</v>
          </cell>
        </row>
        <row r="1513">
          <cell r="C1513" t="str">
            <v>tanah yang telah siap ditanami</v>
          </cell>
        </row>
        <row r="1515">
          <cell r="A1515" t="str">
            <v>III.</v>
          </cell>
          <cell r="C1515" t="str">
            <v>PEMAKAIAN BAHAN, ALAT DAN TENAGA</v>
          </cell>
          <cell r="L1515" t="str">
            <v>A.</v>
          </cell>
          <cell r="N1515" t="str">
            <v>TENAGA</v>
          </cell>
        </row>
        <row r="1517">
          <cell r="A1517" t="str">
            <v xml:space="preserve">   1.</v>
          </cell>
          <cell r="C1517" t="str">
            <v>BAHAN</v>
          </cell>
          <cell r="L1517" t="str">
            <v>1.</v>
          </cell>
          <cell r="N1517" t="str">
            <v>Pekerja Biasa</v>
          </cell>
          <cell r="O1517" t="str">
            <v>(L01)</v>
          </cell>
          <cell r="P1517" t="str">
            <v>jam</v>
          </cell>
          <cell r="Q1517">
            <v>0.28000000000000003</v>
          </cell>
          <cell r="R1517">
            <v>4500</v>
          </cell>
          <cell r="U1517">
            <v>1260.0000000000002</v>
          </cell>
        </row>
        <row r="1518">
          <cell r="A1518" t="str">
            <v>1.a.</v>
          </cell>
          <cell r="C1518" t="str">
            <v>Gebalan Rumput</v>
          </cell>
          <cell r="D1518" t="str">
            <v>=  1 M2 x Fh</v>
          </cell>
          <cell r="G1518" t="str">
            <v>(M32)</v>
          </cell>
          <cell r="H1518">
            <v>1.1000000000000001</v>
          </cell>
          <cell r="I1518" t="str">
            <v>M2</v>
          </cell>
          <cell r="L1518" t="str">
            <v>2.</v>
          </cell>
          <cell r="N1518" t="str">
            <v>Tukang</v>
          </cell>
          <cell r="O1518" t="str">
            <v>(L02)</v>
          </cell>
          <cell r="P1518" t="str">
            <v>jam</v>
          </cell>
          <cell r="Q1518">
            <v>0.14000000000000001</v>
          </cell>
          <cell r="R1518">
            <v>7000</v>
          </cell>
          <cell r="U1518">
            <v>980.00000000000011</v>
          </cell>
        </row>
        <row r="1519">
          <cell r="L1519" t="str">
            <v>3.</v>
          </cell>
          <cell r="N1519" t="str">
            <v>Mandor</v>
          </cell>
          <cell r="O1519" t="str">
            <v>(L03)</v>
          </cell>
          <cell r="P1519" t="str">
            <v>jam</v>
          </cell>
          <cell r="Q1519">
            <v>1.2E-2</v>
          </cell>
          <cell r="R1519">
            <v>7500</v>
          </cell>
          <cell r="U1519">
            <v>90</v>
          </cell>
        </row>
        <row r="1520">
          <cell r="A1520" t="str">
            <v>2.</v>
          </cell>
          <cell r="C1520" t="str">
            <v>ALAT</v>
          </cell>
        </row>
        <row r="1521">
          <cell r="A1521" t="str">
            <v>2.a.</v>
          </cell>
          <cell r="C1521" t="str">
            <v>ALAT BANTU</v>
          </cell>
          <cell r="Q1521" t="str">
            <v xml:space="preserve">JUMLAH HARGA TENAGA   </v>
          </cell>
          <cell r="U1521">
            <v>2330.0000000000005</v>
          </cell>
        </row>
        <row r="1522">
          <cell r="C1522" t="str">
            <v>- Gerobak Dorong</v>
          </cell>
          <cell r="D1522" t="str">
            <v>=  2  buah</v>
          </cell>
        </row>
        <row r="1523">
          <cell r="C1523" t="str">
            <v>- Tusuk Bambu</v>
          </cell>
          <cell r="D1523" t="str">
            <v>=  5  buah / M2</v>
          </cell>
          <cell r="L1523" t="str">
            <v>B.</v>
          </cell>
          <cell r="N1523" t="str">
            <v>BAHAN</v>
          </cell>
        </row>
        <row r="1524">
          <cell r="C1524" t="str">
            <v>- Pagar Tali</v>
          </cell>
          <cell r="D1524" t="str">
            <v>=  sesuai kebutuhan</v>
          </cell>
        </row>
        <row r="1525">
          <cell r="L1525" t="str">
            <v>1.</v>
          </cell>
          <cell r="N1525" t="str">
            <v>Gebalan Rumput   (M32)</v>
          </cell>
          <cell r="P1525" t="str">
            <v>M2</v>
          </cell>
          <cell r="Q1525">
            <v>1.1000000000000001</v>
          </cell>
          <cell r="R1525">
            <v>5000</v>
          </cell>
          <cell r="U1525">
            <v>5500</v>
          </cell>
        </row>
        <row r="1526">
          <cell r="A1526" t="str">
            <v>3.</v>
          </cell>
          <cell r="C1526" t="str">
            <v>TENAGA</v>
          </cell>
        </row>
        <row r="1527">
          <cell r="C1527" t="str">
            <v>Produksi penanaman rumput dalam 1 hari</v>
          </cell>
          <cell r="G1527" t="str">
            <v>Qt</v>
          </cell>
          <cell r="H1527">
            <v>100</v>
          </cell>
          <cell r="I1527" t="str">
            <v>M2</v>
          </cell>
        </row>
        <row r="1528">
          <cell r="C1528" t="str">
            <v>Kebutuhan tenaga :</v>
          </cell>
          <cell r="D1528" t="str">
            <v>- Mandor</v>
          </cell>
          <cell r="G1528" t="str">
            <v>M</v>
          </cell>
          <cell r="H1528">
            <v>1</v>
          </cell>
          <cell r="I1528" t="str">
            <v>orang</v>
          </cell>
        </row>
        <row r="1529">
          <cell r="D1529" t="str">
            <v>- Tukang</v>
          </cell>
          <cell r="G1529" t="str">
            <v>Tb</v>
          </cell>
          <cell r="H1529">
            <v>2</v>
          </cell>
          <cell r="I1529" t="str">
            <v>orang</v>
          </cell>
        </row>
        <row r="1530">
          <cell r="D1530" t="str">
            <v>- Pekerja</v>
          </cell>
          <cell r="G1530" t="str">
            <v>P</v>
          </cell>
          <cell r="H1530">
            <v>4</v>
          </cell>
          <cell r="I1530" t="str">
            <v>orang</v>
          </cell>
        </row>
        <row r="1531">
          <cell r="C1531" t="str">
            <v>Koefisien Tenaga / M3   :</v>
          </cell>
          <cell r="Q1531" t="str">
            <v xml:space="preserve">JUMLAH HARGA BAHAN   </v>
          </cell>
          <cell r="U1531">
            <v>5500</v>
          </cell>
        </row>
        <row r="1532">
          <cell r="D1532" t="str">
            <v>-  Mandor</v>
          </cell>
          <cell r="E1532" t="str">
            <v>= (Tk x M) : Qt</v>
          </cell>
          <cell r="G1532" t="str">
            <v>(L03)</v>
          </cell>
          <cell r="H1532">
            <v>1.2E-2</v>
          </cell>
          <cell r="I1532" t="str">
            <v>jam</v>
          </cell>
        </row>
        <row r="1533">
          <cell r="D1533" t="str">
            <v>-  Tukang</v>
          </cell>
          <cell r="E1533" t="str">
            <v>= (Tk x Tb) : Qt</v>
          </cell>
          <cell r="G1533" t="str">
            <v>(L02)</v>
          </cell>
          <cell r="H1533">
            <v>0.14000000000000001</v>
          </cell>
          <cell r="I1533" t="str">
            <v>jam</v>
          </cell>
          <cell r="L1533" t="str">
            <v>C.</v>
          </cell>
          <cell r="N1533" t="str">
            <v>PERALATAN</v>
          </cell>
        </row>
        <row r="1534">
          <cell r="D1534" t="str">
            <v>-  Pekerja</v>
          </cell>
          <cell r="E1534" t="str">
            <v>= (Tk x P) : Qt</v>
          </cell>
          <cell r="G1534" t="str">
            <v>(L01)</v>
          </cell>
          <cell r="H1534">
            <v>0.28000000000000003</v>
          </cell>
          <cell r="I1534" t="str">
            <v>jam</v>
          </cell>
        </row>
        <row r="1535">
          <cell r="L1535" t="str">
            <v>1.</v>
          </cell>
          <cell r="N1535" t="str">
            <v>Alat Bantu</v>
          </cell>
          <cell r="P1535" t="str">
            <v>Ls</v>
          </cell>
          <cell r="Q1535">
            <v>1</v>
          </cell>
          <cell r="R1535">
            <v>300</v>
          </cell>
          <cell r="U1535">
            <v>300</v>
          </cell>
        </row>
        <row r="1536">
          <cell r="A1536" t="str">
            <v>4.</v>
          </cell>
          <cell r="C1536" t="str">
            <v>HARGA DASAR SATUAN UPAH, BAHAN DAN ALAT</v>
          </cell>
        </row>
        <row r="1537">
          <cell r="C1537" t="str">
            <v>Lihat lampiran.</v>
          </cell>
        </row>
        <row r="1539">
          <cell r="A1539" t="str">
            <v>5.</v>
          </cell>
          <cell r="C1539" t="str">
            <v>ANALISA HARGA SATUAN PEKERJAAN</v>
          </cell>
        </row>
        <row r="1540">
          <cell r="C1540" t="str">
            <v>Lihat perhitungan dalam FORMULIR STANDAR UNTUK</v>
          </cell>
        </row>
        <row r="1541">
          <cell r="C1541" t="str">
            <v>PEREKEMAN ANALISA MASING-MASING HARGA</v>
          </cell>
        </row>
        <row r="1542">
          <cell r="C1542" t="str">
            <v>SATUAN.</v>
          </cell>
        </row>
        <row r="1543">
          <cell r="C1543" t="str">
            <v>Didapat Harga Satuan Pekerjaan :</v>
          </cell>
          <cell r="Q1543" t="str">
            <v xml:space="preserve">JUMLAH HARGA PERALATAN   </v>
          </cell>
          <cell r="U1543">
            <v>300</v>
          </cell>
        </row>
        <row r="1545">
          <cell r="C1545" t="str">
            <v xml:space="preserve">Rp.  </v>
          </cell>
          <cell r="D1545">
            <v>8943</v>
          </cell>
          <cell r="E1545" t="str">
            <v xml:space="preserve"> / M2</v>
          </cell>
          <cell r="L1545" t="str">
            <v>D.</v>
          </cell>
          <cell r="N1545" t="str">
            <v>JUMLAH HARGA TENAGA, BAHAN DAN PERALATAN  ( A + B + C )</v>
          </cell>
          <cell r="U1545">
            <v>8130</v>
          </cell>
        </row>
        <row r="1546">
          <cell r="L1546" t="str">
            <v>E.</v>
          </cell>
          <cell r="N1546" t="str">
            <v>OVERHEAD &amp; PROFIT</v>
          </cell>
          <cell r="P1546">
            <v>10</v>
          </cell>
          <cell r="Q1546" t="str">
            <v>%  x  D</v>
          </cell>
          <cell r="U1546">
            <v>813</v>
          </cell>
        </row>
        <row r="1547">
          <cell r="L1547" t="str">
            <v>F.</v>
          </cell>
          <cell r="N1547" t="str">
            <v>HARGA SATUAN PEKERJAAN  ( D + E )</v>
          </cell>
          <cell r="U1547">
            <v>8943</v>
          </cell>
        </row>
        <row r="1548">
          <cell r="A1548" t="str">
            <v>6.</v>
          </cell>
          <cell r="C1548" t="str">
            <v>MASA PELAKSANAAN YANG DIPERLUKAN</v>
          </cell>
          <cell r="L1548" t="str">
            <v>Note: 1</v>
          </cell>
          <cell r="N1548" t="str">
            <v>SATUAN dapat berdasarkan atas jam operasi untuk Tenaga Kerja dan Peralatan, volume dan/atau ukuran</v>
          </cell>
        </row>
        <row r="1549">
          <cell r="C1549" t="str">
            <v>Masa Pelaksanaan :</v>
          </cell>
          <cell r="D1549" t="str">
            <v>. . . . . . . . . . .</v>
          </cell>
          <cell r="E1549" t="str">
            <v>bulan</v>
          </cell>
          <cell r="N1549" t="str">
            <v>berat untuk bahan-bahan.</v>
          </cell>
        </row>
        <row r="1550">
          <cell r="L1550">
            <v>2</v>
          </cell>
          <cell r="N1550" t="str">
            <v>Kuantitas satuan adalah kuantitas setiap komponen untuk menyelesaikan satu satuan pekerjaan dari nomor</v>
          </cell>
        </row>
        <row r="1551">
          <cell r="A1551" t="str">
            <v>7.</v>
          </cell>
          <cell r="C1551" t="str">
            <v>VOLUME PEKERJAAN YANG DIPERLUKAN</v>
          </cell>
          <cell r="N1551" t="str">
            <v>mata pembayaran.</v>
          </cell>
        </row>
        <row r="1552">
          <cell r="C1552" t="str">
            <v>Volume pekerjaan  :</v>
          </cell>
          <cell r="D1552">
            <v>1</v>
          </cell>
          <cell r="E1552" t="str">
            <v>M2</v>
          </cell>
          <cell r="L1552">
            <v>3</v>
          </cell>
          <cell r="N1552" t="str">
            <v>Biaya satuan untuk peralatan sudah termasuk bahan bakar, bahan habis dipakai dan operator.</v>
          </cell>
        </row>
        <row r="1553">
          <cell r="L1553">
            <v>4</v>
          </cell>
          <cell r="N1553" t="str">
            <v>Biaya satuan sudah termasuk pengeluaran untuk seluruh pajak yang berkaitan (tetapi tidak termasuk PPN</v>
          </cell>
        </row>
        <row r="1554">
          <cell r="N1554" t="str">
            <v>yang dibayar dari kontrak) dan biaya-biaya lainnya.</v>
          </cell>
        </row>
      </sheetData>
      <sheetData sheetId="10" refreshError="1">
        <row r="1">
          <cell r="A1" t="str">
            <v>ITEM PEMBAYARAN NO.</v>
          </cell>
        </row>
        <row r="1079">
          <cell r="A1079" t="str">
            <v>ITEM PEMBAYARAN NO.</v>
          </cell>
          <cell r="D1079" t="str">
            <v>:  7.3. (1)</v>
          </cell>
          <cell r="J1079" t="str">
            <v>Analisa EI-73</v>
          </cell>
          <cell r="T1079" t="str">
            <v>Analisa EI-73</v>
          </cell>
        </row>
        <row r="1080">
          <cell r="A1080" t="str">
            <v>JENIS PEKERJAAN</v>
          </cell>
          <cell r="D1080" t="str">
            <v>:  Baja Tulangan BJ24 Polos</v>
          </cell>
        </row>
        <row r="1081">
          <cell r="A1081" t="str">
            <v>SATUAN PEMBAYARAN</v>
          </cell>
          <cell r="D1081" t="str">
            <v>:  KG</v>
          </cell>
          <cell r="H1081" t="str">
            <v xml:space="preserve">        URAIAN ANALISA HARGA SATUAN</v>
          </cell>
          <cell r="L1081" t="str">
            <v>FORMULIR STANDAR UNTUK</v>
          </cell>
        </row>
        <row r="1082">
          <cell r="L1082" t="str">
            <v>PEREKAMAN ANALISA MASING-MASING HARGA SATUAN</v>
          </cell>
        </row>
        <row r="1083">
          <cell r="L1083" t="str">
            <v/>
          </cell>
        </row>
        <row r="1084">
          <cell r="A1084" t="str">
            <v>No.</v>
          </cell>
          <cell r="C1084" t="str">
            <v>U R A I A N</v>
          </cell>
          <cell r="G1084" t="str">
            <v>KODE</v>
          </cell>
          <cell r="H1084" t="str">
            <v>KOEF.</v>
          </cell>
          <cell r="I1084" t="str">
            <v>SATUAN</v>
          </cell>
          <cell r="J1084" t="str">
            <v>KETERANGAN</v>
          </cell>
        </row>
        <row r="1086">
          <cell r="L1086" t="str">
            <v>PROYEK</v>
          </cell>
          <cell r="O1086" t="str">
            <v xml:space="preserve">: </v>
          </cell>
        </row>
        <row r="1087">
          <cell r="A1087" t="str">
            <v>I.</v>
          </cell>
          <cell r="C1087" t="str">
            <v>ASUMSI</v>
          </cell>
          <cell r="L1087" t="str">
            <v>No. PAKET KONTRAK</v>
          </cell>
          <cell r="O1087" t="str">
            <v xml:space="preserve">: </v>
          </cell>
        </row>
        <row r="1088">
          <cell r="A1088">
            <v>1</v>
          </cell>
          <cell r="C1088" t="str">
            <v>Pekerjaan dilakukan secara manual</v>
          </cell>
          <cell r="L1088" t="str">
            <v>NAMA PAKET</v>
          </cell>
          <cell r="O1088" t="str">
            <v>: Pemb. Jembatan Kampar</v>
          </cell>
        </row>
        <row r="1089">
          <cell r="A1089">
            <v>2</v>
          </cell>
          <cell r="C1089" t="str">
            <v>Lokasi pekerjaan : sepanjang jalan</v>
          </cell>
          <cell r="L1089" t="str">
            <v>PROP / KAB / KOTA</v>
          </cell>
          <cell r="O1089" t="str">
            <v>: Sumbar/Limapuluh Kota</v>
          </cell>
        </row>
        <row r="1090">
          <cell r="A1090">
            <v>3</v>
          </cell>
          <cell r="C1090" t="str">
            <v>Bahan dasar (besi dan kawat) diterima seluruhnya</v>
          </cell>
          <cell r="L1090" t="str">
            <v>ITEM PEMBAYARAN NO.</v>
          </cell>
          <cell r="O1090" t="str">
            <v>:  7.3. (1)</v>
          </cell>
          <cell r="R1090" t="str">
            <v>PERKIRAAN VOL. PEK.</v>
          </cell>
          <cell r="T1090" t="str">
            <v>:</v>
          </cell>
          <cell r="U1090">
            <v>1</v>
          </cell>
        </row>
        <row r="1091">
          <cell r="C1091" t="str">
            <v>di lokasi pekerjaan</v>
          </cell>
          <cell r="L1091" t="str">
            <v>JENIS PEKERJAAN</v>
          </cell>
          <cell r="O1091" t="str">
            <v>:  Baja Tulangan BJ24 Polos</v>
          </cell>
          <cell r="R1091" t="str">
            <v>TOTAL HARGA (Rp.)</v>
          </cell>
          <cell r="T1091" t="str">
            <v>:</v>
          </cell>
          <cell r="U1091">
            <v>10894.58</v>
          </cell>
        </row>
        <row r="1092">
          <cell r="A1092">
            <v>4</v>
          </cell>
          <cell r="C1092" t="str">
            <v>Jarak rata-rata Base camp ke lokasi pekerjaan</v>
          </cell>
          <cell r="G1092" t="str">
            <v>L</v>
          </cell>
          <cell r="H1092">
            <v>0.75</v>
          </cell>
          <cell r="I1092" t="str">
            <v>KM</v>
          </cell>
          <cell r="L1092" t="str">
            <v>SATUAN PEMBAYARAN</v>
          </cell>
          <cell r="O1092" t="str">
            <v>:  KG</v>
          </cell>
          <cell r="R1092" t="str">
            <v>% THD. BIAYA PROYEK</v>
          </cell>
          <cell r="T1092" t="str">
            <v>:</v>
          </cell>
          <cell r="U1092">
            <v>1.1459445349997362E-3</v>
          </cell>
        </row>
        <row r="1093">
          <cell r="A1093">
            <v>5</v>
          </cell>
          <cell r="C1093" t="str">
            <v>Jam kerja efektif per-hari</v>
          </cell>
          <cell r="G1093" t="str">
            <v>Tk</v>
          </cell>
          <cell r="H1093">
            <v>7</v>
          </cell>
          <cell r="I1093" t="str">
            <v>jam</v>
          </cell>
        </row>
        <row r="1094">
          <cell r="A1094">
            <v>6</v>
          </cell>
          <cell r="C1094" t="str">
            <v>Faktor Kehilangan Besi Tulangan</v>
          </cell>
          <cell r="G1094" t="str">
            <v>Fh</v>
          </cell>
          <cell r="H1094">
            <v>1.1000000000000001</v>
          </cell>
          <cell r="I1094" t="str">
            <v>-</v>
          </cell>
        </row>
        <row r="1095">
          <cell r="Q1095" t="str">
            <v>PERKIRAAN</v>
          </cell>
          <cell r="R1095" t="str">
            <v>HARGA</v>
          </cell>
          <cell r="S1095" t="str">
            <v>JUMLAH</v>
          </cell>
        </row>
        <row r="1096">
          <cell r="A1096" t="str">
            <v>II.</v>
          </cell>
          <cell r="C1096" t="str">
            <v>URUTAN KERJA</v>
          </cell>
          <cell r="L1096" t="str">
            <v>NO.</v>
          </cell>
          <cell r="N1096" t="str">
            <v>KOMPONEN</v>
          </cell>
          <cell r="P1096" t="str">
            <v>SATUAN</v>
          </cell>
          <cell r="Q1096" t="str">
            <v>KUANTITAS</v>
          </cell>
          <cell r="R1096" t="str">
            <v>SATUAN</v>
          </cell>
          <cell r="S1096" t="str">
            <v>HARGA</v>
          </cell>
        </row>
        <row r="1097">
          <cell r="A1097">
            <v>1</v>
          </cell>
          <cell r="C1097" t="str">
            <v>Besi tulangan dipotong dan dibengkokkan sesuai</v>
          </cell>
          <cell r="R1097" t="str">
            <v>(Rp.)</v>
          </cell>
          <cell r="S1097" t="str">
            <v>(Rp.)</v>
          </cell>
        </row>
        <row r="1098">
          <cell r="C1098" t="str">
            <v>dengan yang diperlukan</v>
          </cell>
        </row>
        <row r="1099">
          <cell r="A1099">
            <v>2</v>
          </cell>
          <cell r="C1099" t="str">
            <v>Batang tulangan dipasang / disusun sesuai dengan</v>
          </cell>
        </row>
        <row r="1100">
          <cell r="C1100" t="str">
            <v>Gambar Pelaksanaan dan persilangannya diikat kawat</v>
          </cell>
          <cell r="L1100" t="str">
            <v>A.</v>
          </cell>
          <cell r="N1100" t="str">
            <v>TENAGA</v>
          </cell>
        </row>
        <row r="1102">
          <cell r="A1102" t="str">
            <v>III.</v>
          </cell>
          <cell r="C1102" t="str">
            <v>PEMAKAIAN BAHAN, ALAT DAN TENAGA</v>
          </cell>
          <cell r="L1102" t="str">
            <v>1.</v>
          </cell>
          <cell r="N1102" t="str">
            <v>Pekerja Biasa</v>
          </cell>
          <cell r="O1102" t="str">
            <v>(L01)</v>
          </cell>
          <cell r="P1102" t="str">
            <v>jam</v>
          </cell>
          <cell r="Q1102">
            <v>0.18666666666666668</v>
          </cell>
          <cell r="R1102">
            <v>4500</v>
          </cell>
          <cell r="U1102">
            <v>840</v>
          </cell>
        </row>
        <row r="1103">
          <cell r="L1103" t="str">
            <v>2.</v>
          </cell>
          <cell r="N1103" t="str">
            <v>Tukang</v>
          </cell>
          <cell r="O1103" t="str">
            <v>(L02)</v>
          </cell>
          <cell r="P1103" t="str">
            <v>jam</v>
          </cell>
          <cell r="Q1103">
            <v>4.6666666666666669E-2</v>
          </cell>
          <cell r="R1103">
            <v>7000</v>
          </cell>
          <cell r="U1103">
            <v>326.66666666666669</v>
          </cell>
        </row>
        <row r="1104">
          <cell r="A1104" t="str">
            <v xml:space="preserve">   1.</v>
          </cell>
          <cell r="C1104" t="str">
            <v>BAHAN</v>
          </cell>
          <cell r="L1104" t="str">
            <v>3.</v>
          </cell>
          <cell r="N1104" t="str">
            <v>Mandor</v>
          </cell>
          <cell r="O1104" t="str">
            <v>(L03)</v>
          </cell>
          <cell r="P1104" t="str">
            <v>jam</v>
          </cell>
          <cell r="Q1104">
            <v>4.6666666666666669E-2</v>
          </cell>
          <cell r="R1104">
            <v>7500</v>
          </cell>
          <cell r="U1104">
            <v>350</v>
          </cell>
        </row>
        <row r="1105">
          <cell r="A1105" t="str">
            <v>1.a.</v>
          </cell>
          <cell r="C1105" t="str">
            <v>Besi Beton</v>
          </cell>
          <cell r="G1105" t="str">
            <v>(M13)</v>
          </cell>
          <cell r="H1105">
            <v>1.1000000000000001</v>
          </cell>
          <cell r="I1105" t="str">
            <v>Kg</v>
          </cell>
        </row>
        <row r="1106">
          <cell r="A1106" t="str">
            <v>1.b.</v>
          </cell>
          <cell r="C1106" t="str">
            <v>Kawat</v>
          </cell>
          <cell r="G1106" t="str">
            <v>(M14)</v>
          </cell>
          <cell r="H1106">
            <v>2.5000000000000001E-2</v>
          </cell>
          <cell r="I1106" t="str">
            <v>Kg</v>
          </cell>
          <cell r="Q1106" t="str">
            <v xml:space="preserve">JUMLAH HARGA TENAGA   </v>
          </cell>
          <cell r="U1106">
            <v>1516.6666666666667</v>
          </cell>
        </row>
        <row r="1108">
          <cell r="A1108" t="str">
            <v>2.</v>
          </cell>
          <cell r="C1108" t="str">
            <v>ALAT</v>
          </cell>
          <cell r="L1108" t="str">
            <v>B.</v>
          </cell>
          <cell r="N1108" t="str">
            <v>BAHAN</v>
          </cell>
        </row>
        <row r="1109">
          <cell r="A1109" t="str">
            <v>2.a.</v>
          </cell>
          <cell r="C1109" t="str">
            <v>ALAT BANTU</v>
          </cell>
          <cell r="I1109" t="str">
            <v>Ls</v>
          </cell>
        </row>
        <row r="1110">
          <cell r="C1110" t="str">
            <v>Diperlukan  :</v>
          </cell>
          <cell r="L1110" t="str">
            <v>1.</v>
          </cell>
          <cell r="N1110" t="str">
            <v>Besi Beton</v>
          </cell>
          <cell r="O1110" t="str">
            <v>(M13)</v>
          </cell>
          <cell r="P1110" t="str">
            <v>Kg</v>
          </cell>
          <cell r="Q1110">
            <v>1.1000000000000001</v>
          </cell>
          <cell r="R1110">
            <v>7000</v>
          </cell>
          <cell r="U1110">
            <v>7700.0000000000009</v>
          </cell>
        </row>
        <row r="1111">
          <cell r="C1111" t="str">
            <v>- Gunting Potong Baja</v>
          </cell>
          <cell r="E1111" t="str">
            <v>=  2  buah</v>
          </cell>
          <cell r="L1111" t="str">
            <v>2.</v>
          </cell>
          <cell r="N1111" t="str">
            <v>Kawat Beton</v>
          </cell>
          <cell r="O1111" t="str">
            <v>(M14)</v>
          </cell>
          <cell r="P1111" t="str">
            <v>Kg</v>
          </cell>
          <cell r="Q1111">
            <v>2.5000000000000001E-2</v>
          </cell>
          <cell r="R1111">
            <v>7500</v>
          </cell>
          <cell r="U1111">
            <v>187.5</v>
          </cell>
        </row>
        <row r="1112">
          <cell r="C1112" t="str">
            <v>- Kunci Pembengkok Tulangan</v>
          </cell>
          <cell r="E1112" t="str">
            <v>=  2  buah</v>
          </cell>
        </row>
        <row r="1113">
          <cell r="C1113" t="str">
            <v>- Alat lainnya</v>
          </cell>
        </row>
        <row r="1115">
          <cell r="A1115" t="str">
            <v>3.</v>
          </cell>
          <cell r="C1115" t="str">
            <v>TENAGA</v>
          </cell>
        </row>
        <row r="1116">
          <cell r="C1116" t="str">
            <v>Produksi kerja satu hari</v>
          </cell>
          <cell r="G1116" t="str">
            <v>Qt</v>
          </cell>
          <cell r="H1116">
            <v>150</v>
          </cell>
          <cell r="I1116" t="str">
            <v>Kg</v>
          </cell>
          <cell r="Q1116" t="str">
            <v xml:space="preserve">JUMLAH HARGA BAHAN   </v>
          </cell>
          <cell r="U1116">
            <v>7887.5000000000009</v>
          </cell>
        </row>
        <row r="1117">
          <cell r="C1117" t="str">
            <v>dibutuhkan tenaga :</v>
          </cell>
          <cell r="D1117" t="str">
            <v>- Mandor</v>
          </cell>
          <cell r="G1117" t="str">
            <v>M</v>
          </cell>
          <cell r="H1117">
            <v>1</v>
          </cell>
          <cell r="I1117" t="str">
            <v>orang</v>
          </cell>
        </row>
        <row r="1118">
          <cell r="D1118" t="str">
            <v>- Tukang</v>
          </cell>
          <cell r="G1118" t="str">
            <v>Tb</v>
          </cell>
          <cell r="H1118">
            <v>1</v>
          </cell>
          <cell r="I1118" t="str">
            <v>orang</v>
          </cell>
          <cell r="L1118" t="str">
            <v>C.</v>
          </cell>
          <cell r="N1118" t="str">
            <v>PERALATAN</v>
          </cell>
        </row>
        <row r="1119">
          <cell r="D1119" t="str">
            <v>- Pekerja</v>
          </cell>
          <cell r="G1119" t="str">
            <v>P</v>
          </cell>
          <cell r="H1119">
            <v>4</v>
          </cell>
          <cell r="I1119" t="str">
            <v>orang</v>
          </cell>
        </row>
        <row r="1120">
          <cell r="L1120" t="str">
            <v>1.</v>
          </cell>
          <cell r="N1120" t="str">
            <v>Alat Bantu</v>
          </cell>
          <cell r="P1120" t="str">
            <v>Ls</v>
          </cell>
          <cell r="Q1120">
            <v>1</v>
          </cell>
          <cell r="R1120">
            <v>500</v>
          </cell>
          <cell r="U1120">
            <v>500</v>
          </cell>
        </row>
        <row r="1121">
          <cell r="C1121" t="str">
            <v>Koefisien Tenaga / Kg  :</v>
          </cell>
        </row>
        <row r="1122">
          <cell r="D1122" t="str">
            <v>- Mandor</v>
          </cell>
          <cell r="E1122" t="str">
            <v>=  ( M x Tk ) : Qt</v>
          </cell>
          <cell r="G1122" t="str">
            <v>(L03)</v>
          </cell>
          <cell r="H1122">
            <v>4.6666666666666669E-2</v>
          </cell>
          <cell r="I1122" t="str">
            <v>jam</v>
          </cell>
        </row>
        <row r="1123">
          <cell r="D1123" t="str">
            <v>- Tukang</v>
          </cell>
          <cell r="E1123" t="str">
            <v>=  ( Tb x Tk ) : Qt</v>
          </cell>
          <cell r="G1123" t="str">
            <v>(L02)</v>
          </cell>
          <cell r="H1123">
            <v>4.6666666666666669E-2</v>
          </cell>
          <cell r="I1123" t="str">
            <v>jam</v>
          </cell>
        </row>
        <row r="1124">
          <cell r="D1124" t="str">
            <v>- Pekerja</v>
          </cell>
          <cell r="E1124" t="str">
            <v>=  ( P x Tk ) : Qt</v>
          </cell>
          <cell r="G1124" t="str">
            <v>(L01)</v>
          </cell>
          <cell r="H1124">
            <v>0.18666666666666668</v>
          </cell>
          <cell r="I1124" t="str">
            <v>jam</v>
          </cell>
        </row>
        <row r="1126">
          <cell r="A1126" t="str">
            <v>4.</v>
          </cell>
          <cell r="C1126" t="str">
            <v>HARGA DASAR SATUAN UPAH, BAHAN DAN ALAT</v>
          </cell>
        </row>
        <row r="1127">
          <cell r="C1127" t="str">
            <v>Lihat lampiran.</v>
          </cell>
        </row>
        <row r="1128">
          <cell r="Q1128" t="str">
            <v xml:space="preserve">JUMLAH HARGA PERALATAN   </v>
          </cell>
          <cell r="U1128">
            <v>500</v>
          </cell>
        </row>
        <row r="1129">
          <cell r="A1129" t="str">
            <v>5.</v>
          </cell>
          <cell r="C1129" t="str">
            <v>ANALISA HARGA SATUAN PEKERJAAN</v>
          </cell>
        </row>
        <row r="1130">
          <cell r="C1130" t="str">
            <v>Lihat perhitungan dalam FORMULIR STANDAR UNTUK</v>
          </cell>
          <cell r="L1130" t="str">
            <v>D.</v>
          </cell>
          <cell r="N1130" t="str">
            <v>JUMLAH HARGA TENAGA, BAHAN DAN PERALATAN  ( A + B + C )</v>
          </cell>
          <cell r="U1130">
            <v>9904.1666666666661</v>
          </cell>
        </row>
        <row r="1131">
          <cell r="C1131" t="str">
            <v>PEREKEMAN ANALISA MASING-MASING HARGA</v>
          </cell>
          <cell r="L1131" t="str">
            <v>E.</v>
          </cell>
          <cell r="N1131" t="str">
            <v>OVERHEAD &amp; PROFIT</v>
          </cell>
          <cell r="P1131">
            <v>10</v>
          </cell>
          <cell r="Q1131" t="str">
            <v>%  x  D</v>
          </cell>
          <cell r="U1131">
            <v>990.41666666666663</v>
          </cell>
        </row>
        <row r="1132">
          <cell r="C1132" t="str">
            <v>SATUAN.</v>
          </cell>
          <cell r="L1132" t="str">
            <v>F.</v>
          </cell>
          <cell r="N1132" t="str">
            <v>HARGA SATUAN PEKERJAAN  ( D + E )</v>
          </cell>
          <cell r="U1132">
            <v>10894.583333333332</v>
          </cell>
        </row>
        <row r="1133">
          <cell r="C1133" t="str">
            <v>Didapat Harga Satuan Pekerjaan :</v>
          </cell>
          <cell r="L1133" t="str">
            <v>Note: 1</v>
          </cell>
          <cell r="N1133" t="str">
            <v>SATUAN dapat berdasarkan atas jam operasi untuk Tenaga Kerja dan Peralatan, volume dan/atau ukuran</v>
          </cell>
        </row>
        <row r="1134">
          <cell r="N1134" t="str">
            <v>berat untuk bahan-bahan.</v>
          </cell>
        </row>
        <row r="1135">
          <cell r="C1135" t="str">
            <v xml:space="preserve">Rp.  </v>
          </cell>
          <cell r="D1135">
            <v>10894.583333333332</v>
          </cell>
          <cell r="E1135" t="str">
            <v xml:space="preserve"> / Kg</v>
          </cell>
          <cell r="L1135">
            <v>2</v>
          </cell>
          <cell r="N1135" t="str">
            <v>Kuantitas satuan adalah kuantitas setiap komponen untuk menyelesaikan satu satuan pekerjaan dari nomor</v>
          </cell>
        </row>
        <row r="1136">
          <cell r="N1136" t="str">
            <v>mata pembayaran.</v>
          </cell>
        </row>
        <row r="1137">
          <cell r="L1137">
            <v>3</v>
          </cell>
          <cell r="N1137" t="str">
            <v>Biaya satuan untuk peralatan sudah termasuk bahan bakar, bahan habis dipakai dan operator.</v>
          </cell>
        </row>
        <row r="1138">
          <cell r="L1138">
            <v>4</v>
          </cell>
          <cell r="N1138" t="str">
            <v>Biaya satuan sudah termasuk pengeluaran untuk seluruh pajak yang berkaitan (tetapi tidak termasuk PPN</v>
          </cell>
        </row>
        <row r="1139">
          <cell r="J1139" t="str">
            <v>Berlanjut ke hal. berikut.</v>
          </cell>
          <cell r="N1139" t="str">
            <v>yang dibayar dari kontrak) dan biaya-biaya lainnya.</v>
          </cell>
        </row>
        <row r="1140">
          <cell r="A1140" t="str">
            <v>ITEM PEMBAYARAN NO.</v>
          </cell>
          <cell r="D1140" t="str">
            <v>:  7.3. (1)</v>
          </cell>
          <cell r="J1140" t="str">
            <v>Analisa EI-73</v>
          </cell>
        </row>
        <row r="1141">
          <cell r="A1141" t="str">
            <v>JENIS PEKERJAAN</v>
          </cell>
          <cell r="D1141" t="str">
            <v>:  Baja Tulangan BJ24 Polos</v>
          </cell>
        </row>
        <row r="1142">
          <cell r="A1142" t="str">
            <v>SATUAN PEMBAYARAN</v>
          </cell>
          <cell r="D1142" t="str">
            <v>:  KG</v>
          </cell>
          <cell r="H1142" t="str">
            <v xml:space="preserve">        URAIAN ANALISA HARGA SATUAN</v>
          </cell>
        </row>
        <row r="1143">
          <cell r="J1143" t="str">
            <v>Lanjutan</v>
          </cell>
        </row>
        <row r="1145">
          <cell r="A1145" t="str">
            <v>No.</v>
          </cell>
          <cell r="C1145" t="str">
            <v>U R A I A N</v>
          </cell>
          <cell r="G1145" t="str">
            <v>KODE</v>
          </cell>
          <cell r="H1145" t="str">
            <v>KOEF.</v>
          </cell>
          <cell r="I1145" t="str">
            <v>SATUAN</v>
          </cell>
          <cell r="J1145" t="str">
            <v>KETERANGAN</v>
          </cell>
        </row>
        <row r="1148">
          <cell r="A1148" t="str">
            <v>6.</v>
          </cell>
          <cell r="C1148" t="str">
            <v>MASA PELAKSANAAN YANG DIPERLUKAN</v>
          </cell>
        </row>
        <row r="1149">
          <cell r="C1149" t="str">
            <v>Masa Pelaksanaan :</v>
          </cell>
          <cell r="D1149" t="str">
            <v>. . . . . . . . . . . .</v>
          </cell>
        </row>
        <row r="1151">
          <cell r="A1151" t="str">
            <v>7.</v>
          </cell>
          <cell r="C1151" t="str">
            <v>VOLUME PEKERJAAN YANG DIPERLUKAN</v>
          </cell>
        </row>
        <row r="1152">
          <cell r="C1152" t="str">
            <v>Volume pekerjaan  :</v>
          </cell>
          <cell r="D1152">
            <v>1</v>
          </cell>
          <cell r="E1152" t="str">
            <v>Kg.</v>
          </cell>
        </row>
      </sheetData>
      <sheetData sheetId="11" refreshError="1">
        <row r="1">
          <cell r="A1" t="str">
            <v>ITEM PEMBAYARAN NO.</v>
          </cell>
        </row>
        <row r="1614">
          <cell r="A1614" t="str">
            <v>ITEM PEMBAYARAN NO.</v>
          </cell>
          <cell r="D1614" t="str">
            <v>:  6.6</v>
          </cell>
          <cell r="J1614" t="str">
            <v>Analisa EI-66</v>
          </cell>
          <cell r="T1614" t="str">
            <v>Analisa EI-66</v>
          </cell>
        </row>
        <row r="1615">
          <cell r="A1615" t="str">
            <v>JENIS PEKERJAAN</v>
          </cell>
          <cell r="D1615" t="str">
            <v>:  Lapis Penetrasi Macadam</v>
          </cell>
        </row>
        <row r="1616">
          <cell r="A1616" t="str">
            <v>SATUAN PEMBAYARAN</v>
          </cell>
          <cell r="D1616" t="str">
            <v>:  M3</v>
          </cell>
          <cell r="H1616" t="str">
            <v xml:space="preserve">         URAIAN ANALISA HARGA SATUAN</v>
          </cell>
          <cell r="L1616" t="str">
            <v>FORMULIR STANDAR UNTUK</v>
          </cell>
        </row>
        <row r="1617">
          <cell r="L1617" t="str">
            <v>PEREKAMAN ANALISA MASING-MASING HARGA SATUAN</v>
          </cell>
        </row>
        <row r="1618">
          <cell r="L1618" t="str">
            <v/>
          </cell>
        </row>
        <row r="1619">
          <cell r="A1619" t="str">
            <v>No.</v>
          </cell>
          <cell r="C1619" t="str">
            <v>U R A I A N</v>
          </cell>
          <cell r="G1619" t="str">
            <v>KODE</v>
          </cell>
          <cell r="H1619" t="str">
            <v>KOEF.</v>
          </cell>
          <cell r="I1619" t="str">
            <v>SATUAN</v>
          </cell>
          <cell r="J1619" t="str">
            <v>KETERANGAN</v>
          </cell>
        </row>
        <row r="1621">
          <cell r="L1621" t="str">
            <v>PROYEK</v>
          </cell>
          <cell r="O1621" t="str">
            <v xml:space="preserve">: </v>
          </cell>
        </row>
        <row r="1622">
          <cell r="A1622" t="str">
            <v>I.</v>
          </cell>
          <cell r="C1622" t="str">
            <v>ASUMSI</v>
          </cell>
          <cell r="L1622" t="str">
            <v>No. PAKET KONTRAK</v>
          </cell>
          <cell r="O1622" t="str">
            <v xml:space="preserve">: </v>
          </cell>
        </row>
        <row r="1623">
          <cell r="A1623">
            <v>1</v>
          </cell>
          <cell r="C1623" t="str">
            <v>Menggunakan alat berat (cara mekanik)</v>
          </cell>
          <cell r="L1623" t="str">
            <v>NAMA PAKET</v>
          </cell>
          <cell r="O1623" t="str">
            <v>: Pemb. Jembatan Kampar</v>
          </cell>
        </row>
        <row r="1624">
          <cell r="A1624">
            <v>2</v>
          </cell>
          <cell r="C1624" t="str">
            <v>Lokasi pekerjaan : sepanjang jalan</v>
          </cell>
          <cell r="L1624" t="str">
            <v>PROP / KAB / KOTA</v>
          </cell>
          <cell r="O1624" t="str">
            <v>: Sumbar/Limapuluh Kota</v>
          </cell>
        </row>
        <row r="1625">
          <cell r="A1625">
            <v>3</v>
          </cell>
          <cell r="C1625" t="str">
            <v>Kondisi existing jalan : sedang</v>
          </cell>
          <cell r="L1625" t="str">
            <v>ITEM PEMBAYARAN NO.</v>
          </cell>
          <cell r="O1625" t="str">
            <v>:  6.6</v>
          </cell>
          <cell r="R1625" t="str">
            <v>PERKIRAAN VOL. PEK.</v>
          </cell>
          <cell r="T1625" t="str">
            <v>:</v>
          </cell>
          <cell r="U1625" t="e">
            <v>#REF!</v>
          </cell>
        </row>
        <row r="1626">
          <cell r="A1626">
            <v>4</v>
          </cell>
          <cell r="C1626" t="str">
            <v>Jarak rata-rata Base Camp ke lokasi pekerjaan</v>
          </cell>
          <cell r="G1626" t="str">
            <v>L</v>
          </cell>
          <cell r="H1626">
            <v>0.75</v>
          </cell>
          <cell r="I1626" t="str">
            <v>KM</v>
          </cell>
          <cell r="L1626" t="str">
            <v>JENIS PEKERJAAN</v>
          </cell>
          <cell r="O1626" t="str">
            <v>:  Lapis Penetrasi Macadam</v>
          </cell>
          <cell r="R1626" t="str">
            <v>TOTAL HARGA</v>
          </cell>
          <cell r="T1626" t="str">
            <v>:</v>
          </cell>
          <cell r="U1626" t="e">
            <v>#REF!</v>
          </cell>
        </row>
        <row r="1627">
          <cell r="A1627">
            <v>5</v>
          </cell>
          <cell r="C1627" t="str">
            <v>Tebal rata2 Lapen</v>
          </cell>
          <cell r="G1627" t="str">
            <v>t</v>
          </cell>
          <cell r="H1627">
            <v>7.0000000000000007E-2</v>
          </cell>
          <cell r="I1627" t="str">
            <v>M</v>
          </cell>
          <cell r="L1627" t="str">
            <v>SATUAN PEMBAYARAN</v>
          </cell>
          <cell r="O1627" t="str">
            <v>:  M3</v>
          </cell>
          <cell r="R1627" t="str">
            <v>% THD. BIAYA PROYEK</v>
          </cell>
          <cell r="T1627" t="str">
            <v>:</v>
          </cell>
          <cell r="U1627" t="e">
            <v>#REF!</v>
          </cell>
        </row>
        <row r="1628">
          <cell r="A1628">
            <v>6</v>
          </cell>
          <cell r="C1628" t="str">
            <v>Jam kerja efektif per-hari</v>
          </cell>
          <cell r="G1628" t="str">
            <v>Tk</v>
          </cell>
          <cell r="H1628">
            <v>7</v>
          </cell>
          <cell r="I1628" t="str">
            <v>Jam</v>
          </cell>
        </row>
        <row r="1629">
          <cell r="A1629">
            <v>7</v>
          </cell>
          <cell r="C1629" t="str">
            <v>Faktor kehilanganmaterial :</v>
          </cell>
          <cell r="E1629" t="str">
            <v>- Agregat</v>
          </cell>
          <cell r="G1629" t="str">
            <v>Fh1</v>
          </cell>
          <cell r="H1629">
            <v>1.1000000000000001</v>
          </cell>
          <cell r="I1629" t="str">
            <v>-</v>
          </cell>
        </row>
        <row r="1630">
          <cell r="A1630" t="str">
            <v/>
          </cell>
          <cell r="E1630" t="str">
            <v>- Aspal</v>
          </cell>
          <cell r="G1630" t="str">
            <v>Fh2</v>
          </cell>
          <cell r="H1630">
            <v>1.05</v>
          </cell>
          <cell r="I1630" t="str">
            <v>-</v>
          </cell>
          <cell r="Q1630" t="str">
            <v>PERKIRAAN</v>
          </cell>
          <cell r="R1630" t="str">
            <v>HARGA</v>
          </cell>
          <cell r="S1630" t="str">
            <v>JUMLAH</v>
          </cell>
        </row>
        <row r="1631">
          <cell r="A1631">
            <v>8</v>
          </cell>
          <cell r="C1631" t="str">
            <v>Komposisi campuran Lapen (spesifikasi)  :</v>
          </cell>
          <cell r="L1631" t="str">
            <v>NO.</v>
          </cell>
          <cell r="N1631" t="str">
            <v>KOMPONEN</v>
          </cell>
          <cell r="P1631" t="str">
            <v>SATUAN</v>
          </cell>
          <cell r="Q1631" t="str">
            <v>KUANTITAS</v>
          </cell>
          <cell r="R1631" t="str">
            <v>SATUAN</v>
          </cell>
          <cell r="S1631" t="str">
            <v>HARGA</v>
          </cell>
        </row>
        <row r="1632">
          <cell r="C1632" t="str">
            <v>- Agregat Pokok</v>
          </cell>
          <cell r="G1632" t="str">
            <v>Ak</v>
          </cell>
          <cell r="H1632">
            <v>133</v>
          </cell>
          <cell r="I1632" t="str">
            <v>Kg/M2</v>
          </cell>
          <cell r="J1632" t="str">
            <v xml:space="preserve"> Tabel 6.6.3.</v>
          </cell>
          <cell r="R1632" t="str">
            <v>(Rp.)</v>
          </cell>
          <cell r="S1632" t="str">
            <v>(Rp.)</v>
          </cell>
        </row>
        <row r="1633">
          <cell r="C1633" t="str">
            <v>- Agregat Pengunci</v>
          </cell>
          <cell r="G1633" t="str">
            <v>Ap1</v>
          </cell>
          <cell r="H1633">
            <v>25</v>
          </cell>
          <cell r="I1633" t="str">
            <v>Kg/M2</v>
          </cell>
          <cell r="J1633" t="str">
            <v xml:space="preserve"> Tabel 6.6.3.</v>
          </cell>
        </row>
        <row r="1634">
          <cell r="C1634" t="str">
            <v>- Agregat Penutup</v>
          </cell>
          <cell r="G1634" t="str">
            <v>Ap2</v>
          </cell>
          <cell r="H1634">
            <v>14</v>
          </cell>
          <cell r="I1634" t="str">
            <v>Kg/M2</v>
          </cell>
          <cell r="J1634" t="str">
            <v xml:space="preserve"> Tabel 6.6.3.</v>
          </cell>
        </row>
        <row r="1635">
          <cell r="C1635" t="str">
            <v>- Aspal                  :</v>
          </cell>
          <cell r="D1635" t="str">
            <v>- Paska Agregat Pokok</v>
          </cell>
          <cell r="G1635" t="str">
            <v>As1</v>
          </cell>
          <cell r="H1635">
            <v>5.2</v>
          </cell>
          <cell r="I1635" t="str">
            <v>Kg/M2</v>
          </cell>
          <cell r="J1635" t="str">
            <v xml:space="preserve"> Tabel 6.6.3.</v>
          </cell>
          <cell r="L1635" t="str">
            <v>A.</v>
          </cell>
          <cell r="N1635" t="str">
            <v>TENAGA</v>
          </cell>
        </row>
        <row r="1636">
          <cell r="D1636" t="str">
            <v>- Paska Agregat Pengunci</v>
          </cell>
          <cell r="G1636" t="str">
            <v>As2</v>
          </cell>
          <cell r="H1636">
            <v>1.5</v>
          </cell>
          <cell r="I1636" t="str">
            <v>Kg/M3</v>
          </cell>
          <cell r="J1636" t="str">
            <v xml:space="preserve"> Tabel 6.6.3.</v>
          </cell>
        </row>
        <row r="1637">
          <cell r="L1637" t="str">
            <v>1.</v>
          </cell>
          <cell r="N1637" t="str">
            <v>Pekerja</v>
          </cell>
          <cell r="O1637" t="str">
            <v>(L01)</v>
          </cell>
          <cell r="P1637" t="str">
            <v>Jam</v>
          </cell>
          <cell r="Q1637">
            <v>0.71396697902721984</v>
          </cell>
          <cell r="R1637">
            <v>4500</v>
          </cell>
          <cell r="U1637">
            <v>3212.8514056224894</v>
          </cell>
        </row>
        <row r="1638">
          <cell r="A1638">
            <v>9</v>
          </cell>
          <cell r="C1638" t="str">
            <v>Berat jenis bahan  :</v>
          </cell>
          <cell r="L1638" t="str">
            <v>2.</v>
          </cell>
          <cell r="N1638" t="str">
            <v>Mandor</v>
          </cell>
          <cell r="O1638" t="str">
            <v>(L03)</v>
          </cell>
          <cell r="P1638" t="str">
            <v>Jam</v>
          </cell>
          <cell r="Q1638">
            <v>7.1396697902721989E-2</v>
          </cell>
          <cell r="R1638">
            <v>7500</v>
          </cell>
          <cell r="U1638">
            <v>535.47523427041494</v>
          </cell>
        </row>
        <row r="1639">
          <cell r="C1639" t="str">
            <v>- Agregat</v>
          </cell>
          <cell r="G1639" t="str">
            <v>D1</v>
          </cell>
          <cell r="H1639">
            <v>1.8</v>
          </cell>
          <cell r="I1639" t="str">
            <v>ton / M3</v>
          </cell>
        </row>
        <row r="1640">
          <cell r="C1640" t="str">
            <v>- Aspal</v>
          </cell>
          <cell r="G1640" t="str">
            <v>D2</v>
          </cell>
          <cell r="H1640">
            <v>1.01</v>
          </cell>
          <cell r="I1640" t="str">
            <v>ton / M3</v>
          </cell>
        </row>
        <row r="1641">
          <cell r="Q1641" t="str">
            <v xml:space="preserve">JUMLAH HARGA TENAGA   </v>
          </cell>
          <cell r="U1641">
            <v>3748.3266398929045</v>
          </cell>
        </row>
        <row r="1642">
          <cell r="A1642" t="str">
            <v>II.</v>
          </cell>
          <cell r="C1642" t="str">
            <v>URUTAN KERJA</v>
          </cell>
        </row>
        <row r="1643">
          <cell r="A1643">
            <v>1</v>
          </cell>
          <cell r="C1643" t="str">
            <v>Permukaan dasar dibersihkan dan disemprot aspal cair</v>
          </cell>
          <cell r="L1643" t="str">
            <v>B.</v>
          </cell>
          <cell r="N1643" t="str">
            <v>BAHAN</v>
          </cell>
        </row>
        <row r="1644">
          <cell r="C1644" t="str">
            <v>bilamana diperlukan</v>
          </cell>
        </row>
        <row r="1645">
          <cell r="A1645">
            <v>2</v>
          </cell>
          <cell r="C1645" t="str">
            <v>Agregat kasar dimuat ke dalam Dump Truck</v>
          </cell>
          <cell r="L1645" t="str">
            <v>1.</v>
          </cell>
          <cell r="N1645" t="str">
            <v>Agregat Kasar</v>
          </cell>
          <cell r="O1645" t="str">
            <v>(M03)</v>
          </cell>
          <cell r="P1645" t="str">
            <v>M3</v>
          </cell>
          <cell r="Q1645">
            <v>1.161111111111111</v>
          </cell>
          <cell r="R1645">
            <v>138570.36745129933</v>
          </cell>
          <cell r="U1645">
            <v>160895.59331845309</v>
          </cell>
        </row>
        <row r="1646">
          <cell r="C1646" t="str">
            <v>menggunakan Wheel Loader (di Base Camp)</v>
          </cell>
          <cell r="L1646" t="str">
            <v>2.</v>
          </cell>
          <cell r="N1646" t="str">
            <v>Agregat Halus</v>
          </cell>
          <cell r="O1646" t="str">
            <v>(M04)</v>
          </cell>
          <cell r="P1646" t="str">
            <v>M3</v>
          </cell>
          <cell r="Q1646">
            <v>0.34047619047619049</v>
          </cell>
          <cell r="R1646">
            <v>127540.10450709946</v>
          </cell>
          <cell r="U1646">
            <v>43424.368915512438</v>
          </cell>
        </row>
        <row r="1647">
          <cell r="A1647">
            <v>3</v>
          </cell>
          <cell r="C1647" t="str">
            <v>Agregat Kasar ditebarkan (manual) sesuai tebal yang</v>
          </cell>
          <cell r="L1647" t="str">
            <v>3</v>
          </cell>
          <cell r="N1647" t="str">
            <v>Aspal</v>
          </cell>
          <cell r="O1647" t="str">
            <v>(M10)</v>
          </cell>
          <cell r="P1647" t="str">
            <v>Kg</v>
          </cell>
          <cell r="Q1647">
            <v>100.5</v>
          </cell>
          <cell r="R1647">
            <v>4500</v>
          </cell>
          <cell r="U1647">
            <v>452250</v>
          </cell>
        </row>
        <row r="1648">
          <cell r="C1648" t="str">
            <v>diperlukan dan dipadatkan dengan Three Wheel</v>
          </cell>
        </row>
        <row r="1649">
          <cell r="C1649" t="str">
            <v>Roller (6-8 Ton) minimum 6 lintasan</v>
          </cell>
        </row>
        <row r="1650">
          <cell r="A1650">
            <v>4</v>
          </cell>
          <cell r="C1650" t="str">
            <v>Aspal disemprotkan di atas agregat kasar yang telah</v>
          </cell>
        </row>
        <row r="1651">
          <cell r="C1651" t="str">
            <v>diratakan menggunakan Aspal Sprayer (merata)</v>
          </cell>
          <cell r="Q1651" t="str">
            <v xml:space="preserve">JUMLAH HARGA BAHAN   </v>
          </cell>
          <cell r="U1651">
            <v>656569.96223396552</v>
          </cell>
        </row>
        <row r="1652">
          <cell r="A1652">
            <v>5</v>
          </cell>
          <cell r="C1652" t="str">
            <v>Agregat Pengunci ditebarkan dan dipadatkan dengan</v>
          </cell>
        </row>
        <row r="1653">
          <cell r="A1653" t="str">
            <v/>
          </cell>
          <cell r="C1653" t="str">
            <v>cara yang sama dengan pemadatan agregat kasar</v>
          </cell>
          <cell r="L1653" t="str">
            <v>C.</v>
          </cell>
          <cell r="N1653" t="str">
            <v>PERALATAN</v>
          </cell>
        </row>
        <row r="1655">
          <cell r="A1655" t="str">
            <v>III.</v>
          </cell>
          <cell r="C1655" t="str">
            <v>PEMAKAIAN BAHAN, ALAT DAN TENAGA</v>
          </cell>
          <cell r="L1655" t="str">
            <v>1.</v>
          </cell>
          <cell r="N1655" t="str">
            <v>Wheel Loader</v>
          </cell>
          <cell r="O1655" t="str">
            <v>(E15)</v>
          </cell>
          <cell r="P1655" t="str">
            <v>Jam</v>
          </cell>
          <cell r="Q1655">
            <v>3.5698348951360995E-2</v>
          </cell>
          <cell r="R1655">
            <v>369523.88815846056</v>
          </cell>
          <cell r="U1655">
            <v>13191.392705344419</v>
          </cell>
        </row>
        <row r="1656">
          <cell r="L1656" t="str">
            <v>2.</v>
          </cell>
          <cell r="N1656" t="str">
            <v>Dump Truck</v>
          </cell>
          <cell r="O1656" t="str">
            <v>(E09)</v>
          </cell>
          <cell r="P1656" t="str">
            <v>Jam</v>
          </cell>
          <cell r="Q1656">
            <v>9.0446244352409652E-2</v>
          </cell>
          <cell r="R1656">
            <v>140778.02687594068</v>
          </cell>
          <cell r="U1656">
            <v>12732.843818271424</v>
          </cell>
        </row>
        <row r="1657">
          <cell r="A1657" t="str">
            <v xml:space="preserve">   1.</v>
          </cell>
          <cell r="C1657" t="str">
            <v>BAHAN</v>
          </cell>
          <cell r="L1657" t="str">
            <v>3.</v>
          </cell>
          <cell r="N1657" t="str">
            <v>3-Wheel Roller     (E16)</v>
          </cell>
          <cell r="P1657" t="str">
            <v>Jam</v>
          </cell>
          <cell r="Q1657">
            <v>3.2784198016556021E-2</v>
          </cell>
          <cell r="R1657">
            <v>78695.452617716626</v>
          </cell>
          <cell r="U1657">
            <v>2579.9673016217239</v>
          </cell>
        </row>
        <row r="1658">
          <cell r="A1658" t="str">
            <v>1.a.</v>
          </cell>
          <cell r="C1658" t="str">
            <v>Agregat Kasar</v>
          </cell>
          <cell r="D1658" t="str">
            <v>=  {(Ak/1000 : t M3) x Fh1} : D1</v>
          </cell>
          <cell r="G1658" t="str">
            <v>(M03)</v>
          </cell>
          <cell r="H1658">
            <v>1.161111111111111</v>
          </cell>
          <cell r="I1658" t="str">
            <v>M3</v>
          </cell>
          <cell r="L1658" t="str">
            <v>4.</v>
          </cell>
          <cell r="N1658" t="str">
            <v>Asp. Sprayer</v>
          </cell>
          <cell r="O1658" t="str">
            <v>(E03)</v>
          </cell>
          <cell r="P1658" t="str">
            <v>Jam</v>
          </cell>
          <cell r="Q1658">
            <v>4.4733389001550758E-3</v>
          </cell>
          <cell r="R1658">
            <v>61350.383538150396</v>
          </cell>
          <cell r="U1658">
            <v>274.44105722064177</v>
          </cell>
        </row>
        <row r="1659">
          <cell r="A1659" t="str">
            <v>1.b.</v>
          </cell>
          <cell r="C1659" t="str">
            <v>Agregat Pengunci</v>
          </cell>
          <cell r="D1659" t="str">
            <v>=  {(Ap1/1000 : t M3) x Fh1} : D1</v>
          </cell>
          <cell r="G1659" t="str">
            <v>(M04)</v>
          </cell>
          <cell r="H1659">
            <v>0.21825396825396828</v>
          </cell>
          <cell r="I1659" t="str">
            <v>M3</v>
          </cell>
          <cell r="L1659" t="str">
            <v>5.</v>
          </cell>
          <cell r="N1659" t="str">
            <v>Alat bantu</v>
          </cell>
          <cell r="P1659" t="str">
            <v>Ls</v>
          </cell>
          <cell r="Q1659">
            <v>1</v>
          </cell>
          <cell r="R1659">
            <v>500</v>
          </cell>
          <cell r="U1659">
            <v>500</v>
          </cell>
        </row>
        <row r="1660">
          <cell r="A1660" t="str">
            <v>1.c.</v>
          </cell>
          <cell r="C1660" t="str">
            <v>Agregat Penutup</v>
          </cell>
          <cell r="D1660" t="str">
            <v>=  {(Ap2/1000 : t M3) x Fh1} : D1</v>
          </cell>
          <cell r="G1660" t="str">
            <v>(M04)</v>
          </cell>
          <cell r="H1660">
            <v>0.12222222222222222</v>
          </cell>
          <cell r="I1660" t="str">
            <v>M3</v>
          </cell>
        </row>
        <row r="1661">
          <cell r="A1661" t="str">
            <v>1.d.</v>
          </cell>
          <cell r="C1661" t="str">
            <v>Aspal</v>
          </cell>
          <cell r="D1661" t="str">
            <v>=  {((As1+As2) : t M3) x Fh2}</v>
          </cell>
          <cell r="G1661" t="str">
            <v>(M10)</v>
          </cell>
          <cell r="H1661">
            <v>100.5</v>
          </cell>
          <cell r="I1661" t="str">
            <v>Kg</v>
          </cell>
        </row>
        <row r="1663">
          <cell r="A1663" t="str">
            <v>2.</v>
          </cell>
          <cell r="C1663" t="str">
            <v>ALAT</v>
          </cell>
          <cell r="Q1663" t="str">
            <v xml:space="preserve">JUMLAH HARGA PERALATAN   </v>
          </cell>
          <cell r="U1663">
            <v>29278.644882458211</v>
          </cell>
        </row>
        <row r="1664">
          <cell r="A1664" t="str">
            <v>2.a.</v>
          </cell>
          <cell r="C1664" t="str">
            <v>WHEEL LOADER</v>
          </cell>
          <cell r="G1664" t="str">
            <v>(E15)</v>
          </cell>
        </row>
        <row r="1665">
          <cell r="C1665" t="str">
            <v>Kapasitas bucket</v>
          </cell>
          <cell r="G1665" t="str">
            <v>V</v>
          </cell>
          <cell r="H1665">
            <v>1.5</v>
          </cell>
          <cell r="I1665" t="str">
            <v>M3</v>
          </cell>
          <cell r="L1665" t="str">
            <v>D.</v>
          </cell>
          <cell r="N1665" t="str">
            <v>JUMLAH HARGA TENAGA, BAHAN DAN PERALATAN  ( A + B + C )</v>
          </cell>
          <cell r="U1665">
            <v>689596.93375631666</v>
          </cell>
        </row>
        <row r="1666">
          <cell r="C1666" t="str">
            <v>Faktor bucket</v>
          </cell>
          <cell r="G1666" t="str">
            <v>Fb</v>
          </cell>
          <cell r="H1666">
            <v>0.9</v>
          </cell>
          <cell r="I1666" t="str">
            <v>-</v>
          </cell>
          <cell r="L1666" t="str">
            <v>E.</v>
          </cell>
          <cell r="N1666" t="str">
            <v>OVERHEAD &amp; PROFIT</v>
          </cell>
          <cell r="P1666">
            <v>10</v>
          </cell>
          <cell r="Q1666" t="str">
            <v>%  x  D</v>
          </cell>
          <cell r="U1666">
            <v>68959.693375631672</v>
          </cell>
        </row>
        <row r="1667">
          <cell r="C1667" t="str">
            <v>Faktor efisiensi alat</v>
          </cell>
          <cell r="G1667" t="str">
            <v>Fa</v>
          </cell>
          <cell r="H1667">
            <v>0.83</v>
          </cell>
          <cell r="I1667" t="str">
            <v>-</v>
          </cell>
          <cell r="L1667" t="str">
            <v>F.</v>
          </cell>
          <cell r="N1667" t="str">
            <v>HARGA SATUAN PEKERJAAN  ( D + E )</v>
          </cell>
          <cell r="U1667">
            <v>758556.62713194836</v>
          </cell>
        </row>
        <row r="1668">
          <cell r="C1668" t="str">
            <v>Waktu Siklus</v>
          </cell>
          <cell r="G1668" t="str">
            <v>Ts1</v>
          </cell>
          <cell r="L1668" t="str">
            <v>Note: 1</v>
          </cell>
          <cell r="N1668" t="str">
            <v>SATUAN dapat berdasarkan atas jam operasi untuk Tenaga Kerja dan Peralatan, volume dan/atau ukuran</v>
          </cell>
        </row>
        <row r="1669">
          <cell r="C1669" t="str">
            <v>- Memuat, menuang, kembali</v>
          </cell>
          <cell r="G1669" t="str">
            <v>T1</v>
          </cell>
          <cell r="H1669">
            <v>1.5</v>
          </cell>
          <cell r="I1669" t="str">
            <v>menit</v>
          </cell>
          <cell r="N1669" t="str">
            <v>berat untuk bahan-bahan.</v>
          </cell>
        </row>
        <row r="1670">
          <cell r="C1670" t="str">
            <v>- Menunggu, dan lain lain</v>
          </cell>
          <cell r="G1670" t="str">
            <v>T2</v>
          </cell>
          <cell r="H1670">
            <v>0.5</v>
          </cell>
          <cell r="I1670" t="str">
            <v>menit</v>
          </cell>
          <cell r="L1670">
            <v>2</v>
          </cell>
          <cell r="N1670" t="str">
            <v>Kuantitas satuan adalah kuantitas setiap komponen untuk menyelesaikan satu satuan pekerjaan dari nomor</v>
          </cell>
        </row>
        <row r="1671">
          <cell r="G1671" t="str">
            <v>Ts1</v>
          </cell>
          <cell r="H1671">
            <v>2</v>
          </cell>
          <cell r="I1671" t="str">
            <v>menit</v>
          </cell>
          <cell r="N1671" t="str">
            <v>mata pembayaran.</v>
          </cell>
        </row>
        <row r="1672">
          <cell r="L1672">
            <v>3</v>
          </cell>
          <cell r="N1672" t="str">
            <v>Biaya satuan untuk peralatan sudah termasuk bahan bakar, bahan habis dipakai dan operator.</v>
          </cell>
        </row>
        <row r="1673">
          <cell r="L1673">
            <v>4</v>
          </cell>
          <cell r="N1673" t="str">
            <v>Biaya satuan sudah termasuk pengeluaran untuk seluruh pajak yang berkaitan (tetapi tidak termasuk PPN</v>
          </cell>
        </row>
        <row r="1674">
          <cell r="J1674" t="str">
            <v>Berlanjut ke halaman berikut</v>
          </cell>
          <cell r="N1674" t="str">
            <v>yang dibayar dari kontrak) dan biaya-biaya lainnya.</v>
          </cell>
        </row>
        <row r="1675">
          <cell r="A1675" t="str">
            <v>ITEM PEMBAYARAN NO.</v>
          </cell>
          <cell r="D1675" t="str">
            <v>:  6.6</v>
          </cell>
          <cell r="J1675" t="str">
            <v>Analisa EI-66</v>
          </cell>
        </row>
        <row r="1676">
          <cell r="A1676" t="str">
            <v>JENIS PEKERJAAN</v>
          </cell>
          <cell r="D1676" t="str">
            <v>:  Lapis Penetrasi Macadam</v>
          </cell>
        </row>
        <row r="1677">
          <cell r="A1677" t="str">
            <v>SATUAN PEMBAYARAN</v>
          </cell>
          <cell r="D1677" t="str">
            <v>:  M3</v>
          </cell>
          <cell r="H1677" t="str">
            <v xml:space="preserve">         URAIAN ANALISA HARGA SATUAN</v>
          </cell>
        </row>
        <row r="1678">
          <cell r="J1678" t="str">
            <v>Lanjutan</v>
          </cell>
        </row>
        <row r="1680">
          <cell r="A1680" t="str">
            <v>No.</v>
          </cell>
          <cell r="C1680" t="str">
            <v>U R A I A N</v>
          </cell>
          <cell r="G1680" t="str">
            <v>KODE</v>
          </cell>
          <cell r="H1680" t="str">
            <v>KOEF.</v>
          </cell>
          <cell r="I1680" t="str">
            <v>SATUAN</v>
          </cell>
          <cell r="J1680" t="str">
            <v>KETERANGAN</v>
          </cell>
        </row>
        <row r="1683">
          <cell r="C1683" t="str">
            <v xml:space="preserve">Kap. Prod. / jam = </v>
          </cell>
          <cell r="D1683" t="str">
            <v>V x Fb x Fa x 60</v>
          </cell>
          <cell r="G1683" t="str">
            <v>Q1</v>
          </cell>
          <cell r="H1683">
            <v>28.012500000000003</v>
          </cell>
          <cell r="I1683" t="str">
            <v>M3</v>
          </cell>
          <cell r="J1683" t="str">
            <v/>
          </cell>
        </row>
        <row r="1684">
          <cell r="D1684" t="str">
            <v>Ts1</v>
          </cell>
        </row>
        <row r="1686">
          <cell r="C1686" t="str">
            <v>Koefisien Alat/M3</v>
          </cell>
          <cell r="D1686" t="str">
            <v xml:space="preserve"> = 1 : Q1</v>
          </cell>
          <cell r="G1686" t="str">
            <v>(E15)</v>
          </cell>
          <cell r="H1686">
            <v>3.5698348951360995E-2</v>
          </cell>
          <cell r="I1686" t="str">
            <v>Jam</v>
          </cell>
        </row>
        <row r="1688">
          <cell r="A1688" t="str">
            <v>2.b.</v>
          </cell>
          <cell r="C1688" t="str">
            <v>DUMP TRUCK (DT)</v>
          </cell>
          <cell r="G1688" t="str">
            <v>(E09)</v>
          </cell>
        </row>
        <row r="1689">
          <cell r="C1689" t="str">
            <v>Kapasitas bak</v>
          </cell>
          <cell r="G1689" t="str">
            <v>V</v>
          </cell>
          <cell r="H1689">
            <v>5.9999250009374885</v>
          </cell>
          <cell r="I1689" t="str">
            <v>M3</v>
          </cell>
        </row>
        <row r="1690">
          <cell r="C1690" t="str">
            <v>Faktor Efisiensi alat</v>
          </cell>
          <cell r="G1690" t="str">
            <v>Fa</v>
          </cell>
          <cell r="H1690">
            <v>0.83</v>
          </cell>
          <cell r="I1690" t="str">
            <v>-</v>
          </cell>
        </row>
        <row r="1691">
          <cell r="C1691" t="str">
            <v>Kecepatan rata-rata bermuatan</v>
          </cell>
          <cell r="G1691" t="str">
            <v>v1</v>
          </cell>
          <cell r="H1691">
            <v>40</v>
          </cell>
          <cell r="I1691" t="str">
            <v>KM / Jam</v>
          </cell>
        </row>
        <row r="1692">
          <cell r="C1692" t="str">
            <v>Kecepatan rata-rata kosong</v>
          </cell>
          <cell r="G1692" t="str">
            <v>v2</v>
          </cell>
          <cell r="H1692">
            <v>50</v>
          </cell>
          <cell r="I1692" t="str">
            <v>KM / Jam</v>
          </cell>
        </row>
        <row r="1695">
          <cell r="C1695" t="str">
            <v>Waktu Siklus</v>
          </cell>
          <cell r="G1695" t="str">
            <v>Ts2</v>
          </cell>
        </row>
        <row r="1696">
          <cell r="C1696" t="str">
            <v xml:space="preserve">- Mengisi Bak </v>
          </cell>
          <cell r="G1696" t="str">
            <v>T1</v>
          </cell>
          <cell r="H1696">
            <v>10</v>
          </cell>
          <cell r="I1696" t="str">
            <v>menit</v>
          </cell>
        </row>
        <row r="1697">
          <cell r="C1697" t="str">
            <v>- Angkut</v>
          </cell>
          <cell r="D1697" t="str">
            <v>= (L : v1) x 60 menit</v>
          </cell>
          <cell r="G1697" t="str">
            <v>T2</v>
          </cell>
          <cell r="H1697">
            <v>1.125</v>
          </cell>
          <cell r="I1697" t="str">
            <v>menit</v>
          </cell>
        </row>
        <row r="1698">
          <cell r="C1698" t="str">
            <v>- Tunggu + dump + Putar</v>
          </cell>
          <cell r="G1698" t="str">
            <v>T3</v>
          </cell>
          <cell r="H1698">
            <v>15</v>
          </cell>
          <cell r="I1698" t="str">
            <v>menit</v>
          </cell>
        </row>
        <row r="1699">
          <cell r="C1699" t="str">
            <v>- Kembali</v>
          </cell>
          <cell r="D1699" t="str">
            <v>= (L : v2) x 60 menit</v>
          </cell>
          <cell r="G1699" t="str">
            <v>T4</v>
          </cell>
          <cell r="H1699">
            <v>0.89999999999999991</v>
          </cell>
          <cell r="I1699" t="str">
            <v>menit</v>
          </cell>
        </row>
        <row r="1700">
          <cell r="G1700" t="str">
            <v>Ts2</v>
          </cell>
          <cell r="H1700">
            <v>27.024999999999999</v>
          </cell>
          <cell r="I1700" t="str">
            <v>menit</v>
          </cell>
        </row>
        <row r="1702">
          <cell r="C1702" t="str">
            <v>Kap.Prod. / jam =</v>
          </cell>
          <cell r="D1702" t="str">
            <v>V x Fa x 60</v>
          </cell>
          <cell r="G1702" t="str">
            <v>Q2</v>
          </cell>
          <cell r="H1702">
            <v>11.056291028554556</v>
          </cell>
          <cell r="I1702" t="str">
            <v>M3</v>
          </cell>
        </row>
        <row r="1703">
          <cell r="D1703" t="str">
            <v>Ts2</v>
          </cell>
        </row>
        <row r="1705">
          <cell r="C1705" t="str">
            <v>Koefisien Alat / M3 = 1 : Q2</v>
          </cell>
          <cell r="D1705" t="str">
            <v>= 1 : Q2</v>
          </cell>
          <cell r="G1705" t="str">
            <v>(E09)</v>
          </cell>
          <cell r="H1705">
            <v>9.0446244352409652E-2</v>
          </cell>
          <cell r="I1705" t="str">
            <v>Jam</v>
          </cell>
        </row>
        <row r="1707">
          <cell r="A1707" t="str">
            <v>2.c.</v>
          </cell>
          <cell r="C1707" t="str">
            <v>THREE WHEEL ROLLER</v>
          </cell>
          <cell r="G1707" t="str">
            <v>(E16)</v>
          </cell>
        </row>
        <row r="1708">
          <cell r="C1708" t="str">
            <v>Kecepatan rata-rata alat</v>
          </cell>
          <cell r="G1708" t="str">
            <v>v</v>
          </cell>
          <cell r="H1708">
            <v>3.5</v>
          </cell>
          <cell r="I1708" t="str">
            <v>Km / Jam</v>
          </cell>
        </row>
        <row r="1709">
          <cell r="C1709" t="str">
            <v>Lebar efektif pemadatan</v>
          </cell>
          <cell r="G1709" t="str">
            <v>b</v>
          </cell>
          <cell r="H1709">
            <v>1.2</v>
          </cell>
          <cell r="I1709" t="str">
            <v>M</v>
          </cell>
        </row>
        <row r="1710">
          <cell r="C1710" t="str">
            <v>Jumlah lintasan</v>
          </cell>
          <cell r="G1710" t="str">
            <v>n</v>
          </cell>
          <cell r="H1710">
            <v>8</v>
          </cell>
          <cell r="I1710" t="str">
            <v>lintasan</v>
          </cell>
        </row>
        <row r="1711">
          <cell r="C1711" t="str">
            <v>Faktor Efisiensi alat</v>
          </cell>
          <cell r="G1711" t="str">
            <v>Fa</v>
          </cell>
          <cell r="H1711">
            <v>0.83</v>
          </cell>
          <cell r="I1711" t="str">
            <v>-</v>
          </cell>
        </row>
        <row r="1713">
          <cell r="C1713" t="str">
            <v xml:space="preserve">Kap. Prod. / jam = </v>
          </cell>
          <cell r="D1713" t="str">
            <v>(v x 1000) x b x t x Fa</v>
          </cell>
          <cell r="G1713" t="str">
            <v>Q3</v>
          </cell>
          <cell r="H1713">
            <v>30.502499999999998</v>
          </cell>
          <cell r="I1713" t="str">
            <v>M3</v>
          </cell>
        </row>
        <row r="1714">
          <cell r="D1714" t="str">
            <v>n</v>
          </cell>
        </row>
        <row r="1715">
          <cell r="C1715" t="str">
            <v>Koefisien Alat / M3</v>
          </cell>
          <cell r="D1715" t="str">
            <v xml:space="preserve"> =  1  :  Q3</v>
          </cell>
          <cell r="G1715" t="str">
            <v>(E16)</v>
          </cell>
          <cell r="H1715">
            <v>3.2784198016556021E-2</v>
          </cell>
          <cell r="I1715" t="str">
            <v>Jam</v>
          </cell>
        </row>
        <row r="1717">
          <cell r="A1717" t="str">
            <v>2.d.</v>
          </cell>
          <cell r="C1717" t="str">
            <v>ASPHALT SPRAYER</v>
          </cell>
          <cell r="G1717" t="str">
            <v>(E03)</v>
          </cell>
        </row>
        <row r="1718">
          <cell r="C1718" t="str">
            <v>Kapasitas alat</v>
          </cell>
          <cell r="G1718" t="str">
            <v>V</v>
          </cell>
          <cell r="H1718">
            <v>800</v>
          </cell>
          <cell r="I1718" t="str">
            <v>liter</v>
          </cell>
        </row>
        <row r="1719">
          <cell r="C1719" t="str">
            <v>Faktor efisiensi alat</v>
          </cell>
          <cell r="G1719" t="str">
            <v>Fa</v>
          </cell>
          <cell r="H1719">
            <v>0.83</v>
          </cell>
          <cell r="I1719" t="str">
            <v>-</v>
          </cell>
        </row>
        <row r="1720">
          <cell r="C1720" t="str">
            <v>Waktu Siklus (termasuk proses pemanasan)</v>
          </cell>
          <cell r="G1720" t="str">
            <v>Ts3</v>
          </cell>
          <cell r="H1720">
            <v>2</v>
          </cell>
          <cell r="I1720" t="str">
            <v>Jam</v>
          </cell>
        </row>
        <row r="1722">
          <cell r="C1722" t="str">
            <v>Kap. Prod. / jam =</v>
          </cell>
          <cell r="D1722" t="str">
            <v>V x Fa x D2</v>
          </cell>
          <cell r="G1722" t="str">
            <v>Q4</v>
          </cell>
          <cell r="H1722">
            <v>223.54666666666665</v>
          </cell>
          <cell r="I1722" t="str">
            <v>M3</v>
          </cell>
        </row>
        <row r="1723">
          <cell r="D1723" t="str">
            <v>Ts3 x As2</v>
          </cell>
        </row>
        <row r="1724">
          <cell r="C1724" t="str">
            <v>Koefisien Alat / M3</v>
          </cell>
          <cell r="D1724" t="str">
            <v xml:space="preserve"> =  1  :  Q4</v>
          </cell>
          <cell r="G1724" t="str">
            <v>(E03)</v>
          </cell>
          <cell r="H1724">
            <v>4.4733389001550758E-3</v>
          </cell>
          <cell r="I1724" t="str">
            <v>Jam</v>
          </cell>
        </row>
        <row r="1732">
          <cell r="C1732" t="str">
            <v/>
          </cell>
        </row>
        <row r="1733">
          <cell r="J1733" t="str">
            <v>Berlanjut ke halaman berikut</v>
          </cell>
        </row>
        <row r="1734">
          <cell r="A1734" t="str">
            <v>ITEM PEMBAYARAN NO.</v>
          </cell>
          <cell r="D1734" t="str">
            <v>:  6.6</v>
          </cell>
          <cell r="J1734" t="str">
            <v>Analisa EI-66</v>
          </cell>
        </row>
        <row r="1735">
          <cell r="A1735" t="str">
            <v>JENIS PEKERJAAN</v>
          </cell>
          <cell r="D1735" t="str">
            <v>:  Lapis Penetrasi Macadam</v>
          </cell>
        </row>
        <row r="1736">
          <cell r="A1736" t="str">
            <v>SATUAN PEMBAYARAN</v>
          </cell>
          <cell r="D1736" t="str">
            <v>:  M3</v>
          </cell>
          <cell r="H1736" t="str">
            <v xml:space="preserve">         URAIAN ANALISA HARGA SATUAN</v>
          </cell>
        </row>
        <row r="1737">
          <cell r="J1737" t="str">
            <v>Lanjutan</v>
          </cell>
        </row>
        <row r="1739">
          <cell r="A1739" t="str">
            <v>No.</v>
          </cell>
          <cell r="C1739" t="str">
            <v>U R A I A N</v>
          </cell>
          <cell r="G1739" t="str">
            <v>KODE</v>
          </cell>
          <cell r="H1739" t="str">
            <v>KOEF.</v>
          </cell>
          <cell r="I1739" t="str">
            <v>SATUAN</v>
          </cell>
          <cell r="J1739" t="str">
            <v>KETERANGAN</v>
          </cell>
        </row>
        <row r="1742">
          <cell r="A1742" t="str">
            <v>2.e.</v>
          </cell>
          <cell r="B1742" t="str">
            <v/>
          </cell>
          <cell r="C1742" t="str">
            <v>ALAT BANTU</v>
          </cell>
        </row>
        <row r="1743">
          <cell r="C1743" t="str">
            <v>diperlukan setiap  :</v>
          </cell>
          <cell r="D1743">
            <v>75</v>
          </cell>
          <cell r="E1743" t="str">
            <v>M3 pekerjaan</v>
          </cell>
          <cell r="J1743" t="str">
            <v>Lump Sum</v>
          </cell>
        </row>
        <row r="1744">
          <cell r="C1744" t="str">
            <v>- Kereta dorong</v>
          </cell>
          <cell r="D1744" t="str">
            <v>=  3  buah</v>
          </cell>
        </row>
        <row r="1745">
          <cell r="C1745" t="str">
            <v>- Sekop</v>
          </cell>
          <cell r="D1745" t="str">
            <v>=  5  buah</v>
          </cell>
        </row>
        <row r="1746">
          <cell r="C1746" t="str">
            <v>- Sapu</v>
          </cell>
          <cell r="D1746" t="str">
            <v>=  5  buah</v>
          </cell>
        </row>
        <row r="1747">
          <cell r="C1747" t="str">
            <v>- Sikat</v>
          </cell>
          <cell r="D1747" t="str">
            <v>=  3  buah</v>
          </cell>
        </row>
        <row r="1748">
          <cell r="C1748" t="str">
            <v>- Karung</v>
          </cell>
          <cell r="D1748" t="str">
            <v>=  5  buah</v>
          </cell>
        </row>
        <row r="1749">
          <cell r="C1749" t="str">
            <v>- Cerek Aspal</v>
          </cell>
          <cell r="D1749" t="str">
            <v>=  3  buah</v>
          </cell>
        </row>
        <row r="1750">
          <cell r="C1750" t="str">
            <v>- Kaleng Aspal</v>
          </cell>
          <cell r="D1750" t="str">
            <v>=  3  buah</v>
          </cell>
        </row>
        <row r="1752">
          <cell r="A1752" t="str">
            <v xml:space="preserve">   3.</v>
          </cell>
          <cell r="C1752" t="str">
            <v>TENAGA</v>
          </cell>
        </row>
        <row r="1753">
          <cell r="C1753" t="str">
            <v>Produksi menentukan (Produksi Wheel Loader)</v>
          </cell>
          <cell r="G1753" t="str">
            <v>Q1</v>
          </cell>
          <cell r="H1753">
            <v>28.012500000000003</v>
          </cell>
          <cell r="I1753" t="str">
            <v>M3/Jam</v>
          </cell>
        </row>
        <row r="1754">
          <cell r="C1754" t="str">
            <v>Produksi Lapen / hari   =   Q1 x Tk</v>
          </cell>
          <cell r="G1754" t="str">
            <v>Qt</v>
          </cell>
          <cell r="H1754">
            <v>196.08750000000003</v>
          </cell>
          <cell r="I1754" t="str">
            <v>M3</v>
          </cell>
        </row>
        <row r="1755">
          <cell r="C1755" t="str">
            <v>Kebutuhan tenaga :</v>
          </cell>
        </row>
        <row r="1756">
          <cell r="D1756" t="str">
            <v>- Pekerja</v>
          </cell>
          <cell r="G1756" t="str">
            <v>P</v>
          </cell>
          <cell r="H1756">
            <v>20</v>
          </cell>
          <cell r="I1756" t="str">
            <v>orang</v>
          </cell>
        </row>
        <row r="1757">
          <cell r="D1757" t="str">
            <v>- Mandor</v>
          </cell>
          <cell r="G1757" t="str">
            <v>M</v>
          </cell>
          <cell r="H1757">
            <v>2</v>
          </cell>
          <cell r="I1757" t="str">
            <v>orang</v>
          </cell>
        </row>
        <row r="1759">
          <cell r="C1759" t="str">
            <v>Koefisien Tenaga / M3     :</v>
          </cell>
        </row>
        <row r="1760">
          <cell r="D1760" t="str">
            <v>- Pekerja</v>
          </cell>
          <cell r="E1760" t="str">
            <v>= (Tk x P) / Qt</v>
          </cell>
          <cell r="G1760" t="str">
            <v>(L01)</v>
          </cell>
          <cell r="H1760">
            <v>0.71396697902721984</v>
          </cell>
          <cell r="I1760" t="str">
            <v>Jam</v>
          </cell>
        </row>
        <row r="1761">
          <cell r="D1761" t="str">
            <v>- Mandor</v>
          </cell>
          <cell r="E1761" t="str">
            <v>= (Tk x M) / Qt</v>
          </cell>
          <cell r="G1761" t="str">
            <v>(L03)</v>
          </cell>
          <cell r="H1761">
            <v>7.1396697902721989E-2</v>
          </cell>
          <cell r="I1761" t="str">
            <v>Jam</v>
          </cell>
        </row>
        <row r="1764">
          <cell r="A1764" t="str">
            <v>4.</v>
          </cell>
          <cell r="C1764" t="str">
            <v>HARGA DASAR SATUAN UPAH, BAHAN DAN ALAT</v>
          </cell>
        </row>
        <row r="1765">
          <cell r="C1765" t="str">
            <v>Lihat lampiran.</v>
          </cell>
        </row>
        <row r="1767">
          <cell r="A1767" t="str">
            <v>5.</v>
          </cell>
          <cell r="C1767" t="str">
            <v>ANALISA HARGA SATUAN PEKERJAAN</v>
          </cell>
        </row>
        <row r="1768">
          <cell r="C1768" t="str">
            <v>Lihat perhitungan dalam FORMULIR STANDAR UNTUK</v>
          </cell>
        </row>
        <row r="1769">
          <cell r="C1769" t="str">
            <v>PEREKEMAN ANALISA MASING-MASING HARGA</v>
          </cell>
        </row>
        <row r="1770">
          <cell r="C1770" t="str">
            <v>SATUAN.</v>
          </cell>
        </row>
        <row r="1771">
          <cell r="C1771" t="str">
            <v>Didapat Harga Satuan Pekerjaan :</v>
          </cell>
        </row>
        <row r="1773">
          <cell r="C1773" t="str">
            <v xml:space="preserve">Rp.  </v>
          </cell>
          <cell r="D1773">
            <v>758556.62713194836</v>
          </cell>
          <cell r="E1773" t="str">
            <v xml:space="preserve"> / M3.</v>
          </cell>
        </row>
        <row r="1776">
          <cell r="A1776" t="str">
            <v>6.</v>
          </cell>
          <cell r="C1776" t="str">
            <v>MASA PELAKSANAAN YANG DIPERLUKAN</v>
          </cell>
        </row>
        <row r="1777">
          <cell r="C1777" t="str">
            <v>Masa Pelaksanaan :</v>
          </cell>
          <cell r="D1777" t="str">
            <v>. . . . . . . . . . .</v>
          </cell>
          <cell r="E1777" t="str">
            <v>bulan</v>
          </cell>
        </row>
        <row r="1779">
          <cell r="A1779" t="str">
            <v>7.</v>
          </cell>
          <cell r="C1779" t="str">
            <v>VOLUME PEKERJAAN YANG DIPERLUKAN</v>
          </cell>
        </row>
        <row r="1780">
          <cell r="C1780" t="str">
            <v>Volume pekerjaan  :</v>
          </cell>
          <cell r="D1780" t="e">
            <v>#REF!</v>
          </cell>
          <cell r="E1780" t="str">
            <v>M3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A1" t="str">
            <v>ITEM PEMBAYARAN NO.</v>
          </cell>
          <cell r="D1" t="str">
            <v>:  8.4. (7)</v>
          </cell>
          <cell r="J1" t="str">
            <v>Analisa EI-847</v>
          </cell>
          <cell r="T1" t="str">
            <v>Analisa EI-847</v>
          </cell>
        </row>
        <row r="2">
          <cell r="A2" t="str">
            <v>JENIS PEKERJAAN</v>
          </cell>
          <cell r="D2" t="str">
            <v>:  Rel Pengaman</v>
          </cell>
        </row>
        <row r="3">
          <cell r="A3" t="str">
            <v>SATUAN PEMBAYARAN</v>
          </cell>
          <cell r="D3" t="str">
            <v>:  M'</v>
          </cell>
          <cell r="H3" t="str">
            <v xml:space="preserve">        URAIAN ANALISA HARGA SATUAN</v>
          </cell>
          <cell r="L3" t="str">
            <v>FORMULIR STANDAR UNTUK</v>
          </cell>
        </row>
        <row r="4">
          <cell r="L4" t="str">
            <v>PEREKAMAN ANALISA MASING-MASING HARGA SATUAN</v>
          </cell>
        </row>
        <row r="5">
          <cell r="L5" t="str">
            <v/>
          </cell>
        </row>
        <row r="6">
          <cell r="A6" t="str">
            <v>No.</v>
          </cell>
          <cell r="C6" t="str">
            <v>U R A I A N</v>
          </cell>
          <cell r="G6" t="str">
            <v>KODE</v>
          </cell>
          <cell r="H6" t="str">
            <v>KOEF.</v>
          </cell>
          <cell r="I6" t="str">
            <v>SATUAN</v>
          </cell>
          <cell r="J6" t="str">
            <v>KETERANGAN</v>
          </cell>
        </row>
        <row r="8">
          <cell r="L8" t="str">
            <v>PROYEK</v>
          </cell>
          <cell r="O8" t="str">
            <v xml:space="preserve">: </v>
          </cell>
        </row>
        <row r="9">
          <cell r="A9" t="str">
            <v>I.</v>
          </cell>
          <cell r="C9" t="str">
            <v>ASUMSI</v>
          </cell>
          <cell r="L9" t="str">
            <v>No. PAKET KONTRAK</v>
          </cell>
          <cell r="O9" t="str">
            <v xml:space="preserve">: </v>
          </cell>
        </row>
        <row r="10">
          <cell r="A10">
            <v>1</v>
          </cell>
          <cell r="C10" t="str">
            <v>Pekerjaan dilakukan secara manual</v>
          </cell>
          <cell r="L10" t="str">
            <v>NAMA PAKET</v>
          </cell>
          <cell r="O10" t="str">
            <v>: Pemb. Jembatan Kampar</v>
          </cell>
        </row>
        <row r="11">
          <cell r="A11">
            <v>2</v>
          </cell>
          <cell r="C11" t="str">
            <v>Lokasi pekerjaan : sepanjang jalan</v>
          </cell>
          <cell r="L11" t="str">
            <v>PROP / KAB / KOTA</v>
          </cell>
          <cell r="O11" t="str">
            <v>: Sumbar/Limapuluh Kota</v>
          </cell>
        </row>
        <row r="12">
          <cell r="A12">
            <v>3</v>
          </cell>
          <cell r="C12" t="str">
            <v>Jarak rata-rata Base camp ke lokasi pekerjaan</v>
          </cell>
          <cell r="G12" t="str">
            <v>L</v>
          </cell>
          <cell r="H12">
            <v>0.75</v>
          </cell>
          <cell r="I12" t="str">
            <v>KM</v>
          </cell>
          <cell r="J12" t="str">
            <v xml:space="preserve"> Ukuran sesuai</v>
          </cell>
          <cell r="L12" t="str">
            <v>ITEM PEMBAYARAN NO.</v>
          </cell>
          <cell r="O12" t="str">
            <v>:  8.4. (7)</v>
          </cell>
          <cell r="R12" t="str">
            <v>PERKIRAAN VOL. PEK.</v>
          </cell>
          <cell r="T12" t="str">
            <v>:</v>
          </cell>
          <cell r="U12" t="e">
            <v>#REF!</v>
          </cell>
        </row>
        <row r="13">
          <cell r="A13">
            <v>4</v>
          </cell>
          <cell r="C13" t="str">
            <v>Jam kerja effektif perhari</v>
          </cell>
          <cell r="G13" t="str">
            <v>Tk</v>
          </cell>
          <cell r="H13">
            <v>7</v>
          </cell>
          <cell r="I13" t="str">
            <v>jam</v>
          </cell>
          <cell r="J13" t="str">
            <v xml:space="preserve"> Drawings</v>
          </cell>
          <cell r="L13" t="str">
            <v>JENIS PEKERJAAN</v>
          </cell>
          <cell r="O13" t="str">
            <v>:  Rel Pengaman</v>
          </cell>
          <cell r="R13" t="str">
            <v>TOTAL HARGA (Rp.)</v>
          </cell>
          <cell r="T13" t="str">
            <v>:</v>
          </cell>
          <cell r="U13" t="e">
            <v>#REF!</v>
          </cell>
        </row>
        <row r="14">
          <cell r="A14">
            <v>5</v>
          </cell>
          <cell r="C14" t="str">
            <v>Faktor kehilangan bahan</v>
          </cell>
          <cell r="G14" t="str">
            <v>Fh</v>
          </cell>
          <cell r="H14">
            <v>1</v>
          </cell>
          <cell r="L14" t="str">
            <v>SATUAN PEMBAYARAN</v>
          </cell>
          <cell r="O14" t="str">
            <v>:  M'</v>
          </cell>
          <cell r="R14" t="str">
            <v>% THD. BIAYA PROYEK</v>
          </cell>
          <cell r="T14" t="str">
            <v>:</v>
          </cell>
          <cell r="U14" t="e">
            <v>#REF!</v>
          </cell>
        </row>
        <row r="16">
          <cell r="A16" t="str">
            <v>II.</v>
          </cell>
          <cell r="C16" t="str">
            <v>URUTAN KERJA</v>
          </cell>
        </row>
        <row r="17">
          <cell r="A17">
            <v>1</v>
          </cell>
          <cell r="C17" t="str">
            <v>Rel pengaman diangkut dengan Truck ke lokasi pekerjaan</v>
          </cell>
          <cell r="Q17" t="str">
            <v>PERKIRAAN</v>
          </cell>
          <cell r="R17" t="str">
            <v>HARGA</v>
          </cell>
          <cell r="S17" t="str">
            <v>JUMLAH</v>
          </cell>
        </row>
        <row r="18">
          <cell r="L18" t="str">
            <v>NO.</v>
          </cell>
          <cell r="N18" t="str">
            <v>KOMPONEN</v>
          </cell>
          <cell r="P18" t="str">
            <v>SATUAN</v>
          </cell>
          <cell r="Q18" t="str">
            <v>KUANTITAS</v>
          </cell>
          <cell r="R18" t="str">
            <v>SATUAN</v>
          </cell>
          <cell r="S18" t="str">
            <v>HARGA</v>
          </cell>
        </row>
        <row r="19">
          <cell r="A19">
            <v>2</v>
          </cell>
          <cell r="C19" t="str">
            <v>Rel pengaman dipasang sesuai dengan gambar rencana</v>
          </cell>
          <cell r="R19" t="str">
            <v>(Rp.)</v>
          </cell>
          <cell r="S19" t="str">
            <v>(Rp.)</v>
          </cell>
        </row>
        <row r="21">
          <cell r="A21" t="str">
            <v>III.</v>
          </cell>
          <cell r="C21" t="str">
            <v>PEMAKAIAN BAHAN, ALAT DAN TENAGA</v>
          </cell>
        </row>
        <row r="22">
          <cell r="A22" t="str">
            <v xml:space="preserve">   1.</v>
          </cell>
          <cell r="C22" t="str">
            <v>BAHAN</v>
          </cell>
          <cell r="L22" t="str">
            <v>A.</v>
          </cell>
          <cell r="N22" t="str">
            <v>PEKERJA</v>
          </cell>
        </row>
        <row r="23">
          <cell r="A23" t="str">
            <v>1.a.</v>
          </cell>
          <cell r="C23" t="str">
            <v>Rel pengaman</v>
          </cell>
          <cell r="E23" t="str">
            <v>= [ 1 x Fh ]</v>
          </cell>
          <cell r="H23">
            <v>1</v>
          </cell>
          <cell r="I23" t="str">
            <v>m'</v>
          </cell>
        </row>
        <row r="24">
          <cell r="A24" t="str">
            <v>1.b.</v>
          </cell>
          <cell r="C24" t="str">
            <v>Beton K-175 (lihat gambar0</v>
          </cell>
          <cell r="H24">
            <v>0.09</v>
          </cell>
          <cell r="I24" t="str">
            <v>m3</v>
          </cell>
          <cell r="L24" t="str">
            <v>1.</v>
          </cell>
          <cell r="N24" t="str">
            <v>Pekerja Biasa</v>
          </cell>
          <cell r="O24" t="str">
            <v>(L01)</v>
          </cell>
          <cell r="P24" t="str">
            <v>jam</v>
          </cell>
          <cell r="Q24">
            <v>0.1065512048192771</v>
          </cell>
          <cell r="R24">
            <v>4500</v>
          </cell>
          <cell r="U24">
            <v>479.48042168674698</v>
          </cell>
        </row>
        <row r="25">
          <cell r="A25" t="str">
            <v>1.c.</v>
          </cell>
          <cell r="C25" t="str">
            <v>Cat galvanize</v>
          </cell>
          <cell r="H25">
            <v>0.3</v>
          </cell>
          <cell r="I25" t="str">
            <v>kg</v>
          </cell>
          <cell r="L25" t="str">
            <v>2.</v>
          </cell>
          <cell r="N25" t="str">
            <v>Tukang</v>
          </cell>
          <cell r="O25" t="str">
            <v>(L02)</v>
          </cell>
          <cell r="P25" t="str">
            <v>jam</v>
          </cell>
          <cell r="Q25">
            <v>2.131024096385542E-2</v>
          </cell>
          <cell r="R25">
            <v>7000</v>
          </cell>
          <cell r="U25">
            <v>149.17168674698794</v>
          </cell>
        </row>
        <row r="26">
          <cell r="L26" t="str">
            <v>3.</v>
          </cell>
          <cell r="N26" t="str">
            <v>Mandor</v>
          </cell>
          <cell r="O26" t="str">
            <v>(L03)</v>
          </cell>
          <cell r="P26" t="str">
            <v>jam</v>
          </cell>
          <cell r="Q26">
            <v>2.131024096385542E-2</v>
          </cell>
          <cell r="R26">
            <v>7500</v>
          </cell>
          <cell r="U26">
            <v>159.82680722891564</v>
          </cell>
        </row>
        <row r="27">
          <cell r="A27" t="str">
            <v>2.</v>
          </cell>
          <cell r="C27" t="str">
            <v>ALAT</v>
          </cell>
        </row>
        <row r="28">
          <cell r="A28" t="str">
            <v>2.a.</v>
          </cell>
          <cell r="C28" t="str">
            <v>TRUCK</v>
          </cell>
          <cell r="G28" t="str">
            <v>(E08)</v>
          </cell>
          <cell r="Q28" t="str">
            <v xml:space="preserve">JUMLAH HARGA TENAGA   </v>
          </cell>
          <cell r="U28">
            <v>788.47891566265059</v>
          </cell>
        </row>
        <row r="29">
          <cell r="C29" t="str">
            <v>Kapasitas 1 kali Angkut</v>
          </cell>
          <cell r="G29" t="str">
            <v>Cp</v>
          </cell>
          <cell r="H29">
            <v>200</v>
          </cell>
          <cell r="I29" t="str">
            <v>M'</v>
          </cell>
        </row>
        <row r="30">
          <cell r="C30" t="str">
            <v>Efisiensi alat</v>
          </cell>
          <cell r="G30" t="str">
            <v>E</v>
          </cell>
          <cell r="H30">
            <v>0.83</v>
          </cell>
          <cell r="L30" t="str">
            <v>B.</v>
          </cell>
          <cell r="N30" t="str">
            <v>BAHAN</v>
          </cell>
        </row>
        <row r="31">
          <cell r="C31" t="str">
            <v>Kecepatan</v>
          </cell>
          <cell r="G31" t="str">
            <v>V</v>
          </cell>
          <cell r="H31">
            <v>40</v>
          </cell>
          <cell r="I31" t="str">
            <v>Km/jam</v>
          </cell>
        </row>
        <row r="32">
          <cell r="C32" t="str">
            <v>Waktu Siklus  :</v>
          </cell>
          <cell r="G32" t="str">
            <v>Ts</v>
          </cell>
          <cell r="L32" t="str">
            <v>1.</v>
          </cell>
          <cell r="N32" t="str">
            <v>Rel Pengaman</v>
          </cell>
          <cell r="O32" t="str">
            <v>(M36)</v>
          </cell>
          <cell r="P32" t="str">
            <v>M'</v>
          </cell>
          <cell r="Q32">
            <v>1</v>
          </cell>
          <cell r="R32">
            <v>310000</v>
          </cell>
          <cell r="U32">
            <v>310000</v>
          </cell>
        </row>
        <row r="33">
          <cell r="C33" t="str">
            <v>- Memuat</v>
          </cell>
          <cell r="D33" t="str">
            <v>= atur, ikat, dll.</v>
          </cell>
          <cell r="G33" t="str">
            <v>T1</v>
          </cell>
          <cell r="H33">
            <v>30</v>
          </cell>
          <cell r="I33" t="str">
            <v>menit</v>
          </cell>
          <cell r="L33" t="str">
            <v>2.</v>
          </cell>
          <cell r="N33" t="str">
            <v>Beton K-175</v>
          </cell>
          <cell r="O33" t="str">
            <v>(M38)</v>
          </cell>
          <cell r="P33" t="str">
            <v>M3</v>
          </cell>
          <cell r="Q33">
            <v>0.09</v>
          </cell>
          <cell r="R33">
            <v>560330.07344924659</v>
          </cell>
          <cell r="U33">
            <v>50429.706610432193</v>
          </cell>
        </row>
        <row r="34">
          <cell r="C34" t="str">
            <v>- Angkut</v>
          </cell>
          <cell r="D34" t="str">
            <v>= (2 x L : V) x 60 menit</v>
          </cell>
          <cell r="G34" t="str">
            <v>T2</v>
          </cell>
          <cell r="H34">
            <v>2.25</v>
          </cell>
          <cell r="I34" t="str">
            <v>menit</v>
          </cell>
          <cell r="L34" t="str">
            <v>3.</v>
          </cell>
          <cell r="N34" t="str">
            <v>Cat Galvanize</v>
          </cell>
          <cell r="P34" t="str">
            <v>Kg</v>
          </cell>
          <cell r="Q34">
            <v>0.3</v>
          </cell>
          <cell r="R34">
            <v>20000</v>
          </cell>
          <cell r="U34">
            <v>6000</v>
          </cell>
        </row>
        <row r="35">
          <cell r="C35" t="str">
            <v>- Menurunkan</v>
          </cell>
          <cell r="D35" t="str">
            <v>= Rata-rata 3 menit / 4 meter</v>
          </cell>
          <cell r="G35" t="str">
            <v>T3</v>
          </cell>
          <cell r="H35">
            <v>150</v>
          </cell>
          <cell r="I35" t="str">
            <v>menit</v>
          </cell>
        </row>
        <row r="36">
          <cell r="C36" t="str">
            <v>- Lain-lain</v>
          </cell>
          <cell r="D36" t="str">
            <v>= geser, atur, tunggu, dll.</v>
          </cell>
          <cell r="G36" t="str">
            <v>T4</v>
          </cell>
          <cell r="H36">
            <v>30</v>
          </cell>
          <cell r="I36" t="str">
            <v>menit</v>
          </cell>
        </row>
        <row r="37">
          <cell r="G37" t="str">
            <v>Ts</v>
          </cell>
          <cell r="H37">
            <v>212.25</v>
          </cell>
          <cell r="I37" t="str">
            <v>menit</v>
          </cell>
        </row>
        <row r="38">
          <cell r="Q38" t="str">
            <v xml:space="preserve">JUMLAH HARGA BAHAN   </v>
          </cell>
          <cell r="U38">
            <v>366429.70661043219</v>
          </cell>
        </row>
        <row r="39">
          <cell r="C39" t="str">
            <v>Kap. Prod. / Jam  =</v>
          </cell>
          <cell r="D39" t="str">
            <v>Cp x E</v>
          </cell>
          <cell r="G39" t="str">
            <v>Q1</v>
          </cell>
          <cell r="H39">
            <v>46.925795053003533</v>
          </cell>
          <cell r="I39" t="str">
            <v>M'</v>
          </cell>
        </row>
        <row r="40">
          <cell r="D40" t="str">
            <v>Ts : 60</v>
          </cell>
          <cell r="L40" t="str">
            <v>C.</v>
          </cell>
          <cell r="N40" t="str">
            <v>PERALATAN</v>
          </cell>
        </row>
        <row r="42">
          <cell r="C42" t="str">
            <v>Koefisien Alat / M'</v>
          </cell>
          <cell r="D42" t="str">
            <v xml:space="preserve">   =  1  :  Q1</v>
          </cell>
          <cell r="G42" t="str">
            <v>(E08)</v>
          </cell>
          <cell r="H42">
            <v>2.131024096385542E-2</v>
          </cell>
          <cell r="I42" t="str">
            <v>Jam</v>
          </cell>
          <cell r="L42" t="str">
            <v>1.</v>
          </cell>
          <cell r="N42" t="str">
            <v>Truck</v>
          </cell>
          <cell r="O42" t="str">
            <v>(E08)</v>
          </cell>
          <cell r="P42" t="str">
            <v>Jam</v>
          </cell>
          <cell r="Q42">
            <v>2.131024096385542E-2</v>
          </cell>
          <cell r="R42">
            <v>140778.02687594068</v>
          </cell>
          <cell r="U42">
            <v>3000.0136751424102</v>
          </cell>
        </row>
        <row r="43">
          <cell r="L43" t="str">
            <v>2.</v>
          </cell>
          <cell r="N43" t="str">
            <v>Alat Bantu</v>
          </cell>
          <cell r="P43" t="str">
            <v>Ls</v>
          </cell>
          <cell r="Q43">
            <v>1</v>
          </cell>
          <cell r="R43">
            <v>1000</v>
          </cell>
          <cell r="U43">
            <v>1000</v>
          </cell>
        </row>
        <row r="45">
          <cell r="A45" t="str">
            <v>2.b.</v>
          </cell>
          <cell r="C45" t="str">
            <v>ALAT BANTU</v>
          </cell>
          <cell r="H45">
            <v>1</v>
          </cell>
          <cell r="I45" t="str">
            <v>Ls</v>
          </cell>
        </row>
        <row r="46">
          <cell r="C46" t="str">
            <v>- Linggis / Sekop</v>
          </cell>
          <cell r="D46" t="str">
            <v>=  4  buah</v>
          </cell>
        </row>
        <row r="47">
          <cell r="C47" t="str">
            <v>- Kunci-Kunci</v>
          </cell>
          <cell r="D47" t="str">
            <v>=  1  set</v>
          </cell>
        </row>
        <row r="49">
          <cell r="A49" t="str">
            <v>3.</v>
          </cell>
          <cell r="C49" t="str">
            <v>TENAGA</v>
          </cell>
        </row>
        <row r="50">
          <cell r="B50" t="str">
            <v>-</v>
          </cell>
          <cell r="C50" t="str">
            <v>1 group kerja terdiri dari:</v>
          </cell>
          <cell r="E50" t="str">
            <v>- Mandor</v>
          </cell>
          <cell r="G50" t="str">
            <v>M</v>
          </cell>
          <cell r="H50">
            <v>1</v>
          </cell>
          <cell r="I50" t="str">
            <v>M'</v>
          </cell>
          <cell r="Q50" t="str">
            <v xml:space="preserve">JUMLAH HARGA PERALATAN   </v>
          </cell>
          <cell r="U50">
            <v>4000.0136751424102</v>
          </cell>
        </row>
        <row r="51">
          <cell r="E51" t="str">
            <v>- Tukang</v>
          </cell>
          <cell r="G51" t="str">
            <v>Pt</v>
          </cell>
          <cell r="H51">
            <v>1</v>
          </cell>
          <cell r="I51" t="str">
            <v>orang</v>
          </cell>
        </row>
        <row r="52">
          <cell r="E52" t="str">
            <v>- Pekerja</v>
          </cell>
          <cell r="G52" t="str">
            <v>Pt</v>
          </cell>
          <cell r="H52">
            <v>5</v>
          </cell>
          <cell r="I52" t="str">
            <v>orang</v>
          </cell>
          <cell r="L52" t="str">
            <v>D.</v>
          </cell>
          <cell r="N52" t="str">
            <v>JUMLAH HARGA TENAGA, BAHAN DAN PERALATAN  ( A + B + C )</v>
          </cell>
          <cell r="U52">
            <v>371218.19920123729</v>
          </cell>
        </row>
        <row r="53">
          <cell r="L53" t="str">
            <v>E.</v>
          </cell>
          <cell r="N53" t="str">
            <v>OVERHEAD &amp; PROFIT</v>
          </cell>
          <cell r="P53">
            <v>10</v>
          </cell>
          <cell r="Q53" t="str">
            <v>%  x  D</v>
          </cell>
          <cell r="U53">
            <v>37121.819920123729</v>
          </cell>
        </row>
        <row r="54">
          <cell r="B54" t="str">
            <v>-</v>
          </cell>
          <cell r="C54" t="str">
            <v>Produksi perhari</v>
          </cell>
          <cell r="D54" t="str">
            <v>Qt = Tk x Q1</v>
          </cell>
          <cell r="G54" t="str">
            <v>Qt</v>
          </cell>
          <cell r="H54">
            <v>328.48056537102474</v>
          </cell>
          <cell r="I54" t="str">
            <v>m'/hari</v>
          </cell>
          <cell r="L54" t="str">
            <v>F.</v>
          </cell>
          <cell r="N54" t="str">
            <v>HARGA SATUAN PEKERJAAN  ( D + E )</v>
          </cell>
          <cell r="U54">
            <v>408340.01912136102</v>
          </cell>
        </row>
        <row r="55">
          <cell r="C55" t="str">
            <v>Koefisien Tenaga / M3   :</v>
          </cell>
          <cell r="L55" t="str">
            <v>Note: 1</v>
          </cell>
          <cell r="N55" t="str">
            <v>SATUAN dapat berdasarkan atas jam operasi untuk Tenaga Kerja dan Peralatan, volume dan/atau ukuran</v>
          </cell>
        </row>
        <row r="56">
          <cell r="D56" t="str">
            <v>-  Mandor</v>
          </cell>
          <cell r="E56" t="str">
            <v>= (Tk x M) : Qt</v>
          </cell>
          <cell r="G56" t="str">
            <v>(L03)</v>
          </cell>
          <cell r="H56">
            <v>2.131024096385542E-2</v>
          </cell>
          <cell r="I56" t="str">
            <v>jam</v>
          </cell>
          <cell r="N56" t="str">
            <v>berat untuk bahan-bahan.</v>
          </cell>
        </row>
        <row r="57">
          <cell r="D57" t="str">
            <v>-  Tukang</v>
          </cell>
          <cell r="E57" t="str">
            <v>= (Tk x Pt) : Qt</v>
          </cell>
          <cell r="G57" t="str">
            <v>(L02)</v>
          </cell>
          <cell r="H57">
            <v>2.131024096385542E-2</v>
          </cell>
          <cell r="I57" t="str">
            <v>jam</v>
          </cell>
          <cell r="L57">
            <v>2</v>
          </cell>
          <cell r="N57" t="str">
            <v>Kuantitas satuan adalah kuantitas setiap komponen untuk menyelesaikan satu satuan pekerjaan dari nomor</v>
          </cell>
        </row>
        <row r="58">
          <cell r="D58" t="str">
            <v>-  Pekerja</v>
          </cell>
          <cell r="E58" t="str">
            <v>= (Tk x P) : Qt</v>
          </cell>
          <cell r="G58" t="str">
            <v>(L01)</v>
          </cell>
          <cell r="H58">
            <v>0.1065512048192771</v>
          </cell>
          <cell r="I58" t="str">
            <v>jam</v>
          </cell>
          <cell r="N58" t="str">
            <v>mata pembayaran.</v>
          </cell>
        </row>
        <row r="59">
          <cell r="L59">
            <v>3</v>
          </cell>
          <cell r="N59" t="str">
            <v>Biaya satuan untuk peralatan sudah termasuk bahan bakar, bahan habis dipakai dan operator.</v>
          </cell>
        </row>
        <row r="60">
          <cell r="L60">
            <v>4</v>
          </cell>
          <cell r="N60" t="str">
            <v>Biaya satuan sudah termasuk pengeluaran untuk seluruh pajak yang berkaitan (tetapi tidak termasuk PPN</v>
          </cell>
        </row>
        <row r="61">
          <cell r="J61" t="str">
            <v>Berlanjut ke hal. berikut.</v>
          </cell>
          <cell r="N61" t="str">
            <v>yang dibayar dari kontrak) dan biaya-biaya lainnya.</v>
          </cell>
        </row>
        <row r="62">
          <cell r="A62" t="str">
            <v>ITEM PEMBAYARAN NO.</v>
          </cell>
          <cell r="D62" t="str">
            <v>:  8.4. (7)</v>
          </cell>
          <cell r="J62" t="str">
            <v>Analisa EI-847</v>
          </cell>
        </row>
        <row r="63">
          <cell r="A63" t="str">
            <v>JENIS PEKERJAAN</v>
          </cell>
          <cell r="D63" t="str">
            <v>:  Rel Pengaman</v>
          </cell>
        </row>
        <row r="64">
          <cell r="A64" t="str">
            <v>SATUAN PEMBAYARAN</v>
          </cell>
          <cell r="D64" t="str">
            <v>:  M'</v>
          </cell>
          <cell r="H64" t="str">
            <v xml:space="preserve">        URAIAN ANALISA HARGA SATUAN</v>
          </cell>
        </row>
        <row r="65">
          <cell r="J65" t="str">
            <v>Lanjutan</v>
          </cell>
        </row>
        <row r="67">
          <cell r="A67" t="str">
            <v>No.</v>
          </cell>
          <cell r="C67" t="str">
            <v>U R A I A N</v>
          </cell>
          <cell r="G67" t="str">
            <v>KODE</v>
          </cell>
          <cell r="H67" t="str">
            <v>KOEF.</v>
          </cell>
          <cell r="I67" t="str">
            <v>SATUAN</v>
          </cell>
          <cell r="J67" t="str">
            <v>KETERANGAN</v>
          </cell>
        </row>
        <row r="70">
          <cell r="A70" t="str">
            <v>4.</v>
          </cell>
          <cell r="C70" t="str">
            <v>HARGA DASAR SATUAN UPAH, BAHAN DAN ALAT</v>
          </cell>
        </row>
        <row r="71">
          <cell r="C71" t="str">
            <v>Lihat lampiran.</v>
          </cell>
        </row>
        <row r="73">
          <cell r="A73" t="str">
            <v>5.</v>
          </cell>
          <cell r="C73" t="str">
            <v>ANALISA HARGA SATUAN PEKERJAAN</v>
          </cell>
        </row>
        <row r="74">
          <cell r="C74" t="str">
            <v>Lihat perhitungan dalam FORMULIR STANDAR UNTUK</v>
          </cell>
        </row>
        <row r="75">
          <cell r="C75" t="str">
            <v>PEREKEMAN ANALISA MASING-MASING HARGA</v>
          </cell>
        </row>
        <row r="76">
          <cell r="C76" t="str">
            <v>SATUAN.</v>
          </cell>
        </row>
        <row r="77">
          <cell r="C77" t="str">
            <v>Didapat Harga Satuan Pekerjaan :</v>
          </cell>
        </row>
        <row r="79">
          <cell r="C79" t="str">
            <v xml:space="preserve">Rp.  </v>
          </cell>
          <cell r="D79">
            <v>408340.01912136102</v>
          </cell>
          <cell r="E79" t="str">
            <v xml:space="preserve"> / M'</v>
          </cell>
        </row>
        <row r="82">
          <cell r="A82" t="str">
            <v>6.</v>
          </cell>
          <cell r="C82" t="str">
            <v>MASA PELAKSANAAN YANG DIPERLUKAN</v>
          </cell>
        </row>
        <row r="83">
          <cell r="C83" t="str">
            <v>Masa Pelaksanaan :</v>
          </cell>
          <cell r="D83" t="str">
            <v>. . . . . . . . . . .</v>
          </cell>
          <cell r="E83" t="str">
            <v>bulan</v>
          </cell>
        </row>
        <row r="85">
          <cell r="A85" t="str">
            <v>7.</v>
          </cell>
          <cell r="C85" t="str">
            <v>VOLUME PEKERJAAN YANG DIPERLUKAN</v>
          </cell>
        </row>
        <row r="86">
          <cell r="C86" t="str">
            <v>Volume pekerjaan  :</v>
          </cell>
          <cell r="D86" t="e">
            <v>#REF!</v>
          </cell>
          <cell r="E86" t="str">
            <v>M'</v>
          </cell>
        </row>
        <row r="123">
          <cell r="A123" t="str">
            <v>ITEM PEMBAYARAN NO.</v>
          </cell>
          <cell r="D123" t="str">
            <v>:  8.4. (5)</v>
          </cell>
          <cell r="J123" t="str">
            <v>Analisa EI-845</v>
          </cell>
          <cell r="T123" t="str">
            <v>Analisa EI-845</v>
          </cell>
        </row>
        <row r="124">
          <cell r="A124" t="str">
            <v>JENIS PEKERJAAN</v>
          </cell>
          <cell r="D124" t="str">
            <v>:  Patok Pengarah</v>
          </cell>
        </row>
        <row r="125">
          <cell r="A125" t="str">
            <v>SATUAN PEMBAYARAN</v>
          </cell>
          <cell r="D125" t="str">
            <v>:  BH</v>
          </cell>
          <cell r="H125" t="str">
            <v xml:space="preserve">        URAIAN ANALISA HARGA SATUAN</v>
          </cell>
          <cell r="L125" t="str">
            <v>FORMULIR STANDAR UNTUK</v>
          </cell>
        </row>
        <row r="126">
          <cell r="L126" t="str">
            <v>PEREKAMAN ANALISA MASING-MASING HARGA SATUAN</v>
          </cell>
        </row>
        <row r="127">
          <cell r="L127" t="str">
            <v/>
          </cell>
        </row>
        <row r="128">
          <cell r="A128" t="str">
            <v>No.</v>
          </cell>
          <cell r="C128" t="str">
            <v>U R A I A N</v>
          </cell>
          <cell r="G128" t="str">
            <v>KODE</v>
          </cell>
          <cell r="H128" t="str">
            <v>KOEF.</v>
          </cell>
          <cell r="I128" t="str">
            <v>SATUAN</v>
          </cell>
          <cell r="J128" t="str">
            <v>KETERANGAN</v>
          </cell>
        </row>
        <row r="130">
          <cell r="L130" t="str">
            <v>PROYEK</v>
          </cell>
          <cell r="O130" t="str">
            <v xml:space="preserve">: </v>
          </cell>
        </row>
        <row r="131">
          <cell r="A131" t="str">
            <v>I.</v>
          </cell>
          <cell r="C131" t="str">
            <v>ASUMSI</v>
          </cell>
          <cell r="L131" t="str">
            <v>No. PAKET KONTRAK</v>
          </cell>
          <cell r="O131" t="str">
            <v xml:space="preserve">: </v>
          </cell>
        </row>
        <row r="132">
          <cell r="A132">
            <v>1</v>
          </cell>
          <cell r="C132" t="str">
            <v>Menggunakan cara manual</v>
          </cell>
          <cell r="L132" t="str">
            <v>NAMA PAKET</v>
          </cell>
          <cell r="O132" t="str">
            <v>: Pemb. Jembatan Kampar</v>
          </cell>
        </row>
        <row r="133">
          <cell r="A133">
            <v>2</v>
          </cell>
          <cell r="C133" t="str">
            <v>Lokasi pekerjaan : sepanjang jalan</v>
          </cell>
          <cell r="L133" t="str">
            <v>PROP / KAB / KOTA</v>
          </cell>
          <cell r="O133" t="str">
            <v>: Sumbar/Limapuluh Kota</v>
          </cell>
        </row>
        <row r="134">
          <cell r="A134">
            <v>3</v>
          </cell>
          <cell r="C134" t="str">
            <v>Bahan dasar (patok beton cetak, dll) diangkut dengan</v>
          </cell>
          <cell r="L134" t="str">
            <v>ITEM PEMBAYARAN NO.</v>
          </cell>
          <cell r="O134" t="str">
            <v>:  8.4. (5)</v>
          </cell>
          <cell r="R134" t="str">
            <v>PERKIRAAN VOL. PEK.</v>
          </cell>
          <cell r="T134" t="str">
            <v>:</v>
          </cell>
          <cell r="U134" t="e">
            <v>#REF!</v>
          </cell>
        </row>
        <row r="135">
          <cell r="C135" t="str">
            <v>Truk ke lokasi pekerjaan</v>
          </cell>
          <cell r="L135" t="str">
            <v>JENIS PEKERJAAN</v>
          </cell>
          <cell r="O135" t="str">
            <v>:  Patok Pengarah</v>
          </cell>
          <cell r="R135" t="str">
            <v>TOTAL HARGA (Rp.)</v>
          </cell>
          <cell r="T135" t="str">
            <v>:</v>
          </cell>
          <cell r="U135" t="e">
            <v>#REF!</v>
          </cell>
        </row>
        <row r="136">
          <cell r="A136">
            <v>4</v>
          </cell>
          <cell r="C136" t="str">
            <v>Jarak rata-rata Base camp ke lokasi pekerjaan</v>
          </cell>
          <cell r="G136" t="str">
            <v>L</v>
          </cell>
          <cell r="H136">
            <v>0.75</v>
          </cell>
          <cell r="I136" t="str">
            <v>KM</v>
          </cell>
          <cell r="L136" t="str">
            <v>SATUAN PEMBAYARAN</v>
          </cell>
          <cell r="O136" t="str">
            <v>:  BH</v>
          </cell>
          <cell r="R136" t="str">
            <v>% THD. BIAYA PROYEK</v>
          </cell>
          <cell r="T136" t="str">
            <v>:</v>
          </cell>
          <cell r="U136" t="e">
            <v>#REF!</v>
          </cell>
        </row>
        <row r="137">
          <cell r="A137">
            <v>5</v>
          </cell>
          <cell r="C137" t="str">
            <v>Jam kerja efektif per-hari</v>
          </cell>
          <cell r="G137" t="str">
            <v>Tk</v>
          </cell>
          <cell r="H137">
            <v>7</v>
          </cell>
          <cell r="I137" t="str">
            <v>jam</v>
          </cell>
        </row>
        <row r="138">
          <cell r="A138">
            <v>6</v>
          </cell>
          <cell r="C138" t="str">
            <v>Faktor kehilangan bahan</v>
          </cell>
          <cell r="G138" t="str">
            <v>Fh</v>
          </cell>
          <cell r="H138">
            <v>1.05</v>
          </cell>
          <cell r="I138" t="str">
            <v>-</v>
          </cell>
        </row>
        <row r="139">
          <cell r="A139">
            <v>7</v>
          </cell>
          <cell r="C139" t="str">
            <v>Tulangan praktis</v>
          </cell>
          <cell r="G139" t="str">
            <v>Rc</v>
          </cell>
          <cell r="H139">
            <v>150</v>
          </cell>
          <cell r="I139" t="str">
            <v>Kg/M3</v>
          </cell>
          <cell r="Q139" t="str">
            <v>PERKIRAAN</v>
          </cell>
          <cell r="R139" t="str">
            <v>HARGA</v>
          </cell>
          <cell r="S139" t="str">
            <v>JUMLAH</v>
          </cell>
        </row>
        <row r="140">
          <cell r="L140" t="str">
            <v>NO.</v>
          </cell>
          <cell r="N140" t="str">
            <v>KOMPONEN</v>
          </cell>
          <cell r="P140" t="str">
            <v>SATUAN</v>
          </cell>
          <cell r="Q140" t="str">
            <v>KUANTITAS</v>
          </cell>
          <cell r="R140" t="str">
            <v>SATUAN</v>
          </cell>
          <cell r="S140" t="str">
            <v>HARGA</v>
          </cell>
        </row>
        <row r="141">
          <cell r="A141" t="str">
            <v>II.</v>
          </cell>
          <cell r="C141" t="str">
            <v>URUTAN KERJA</v>
          </cell>
          <cell r="R141" t="str">
            <v>(Rp.)</v>
          </cell>
          <cell r="S141" t="str">
            <v>(Rp.)</v>
          </cell>
        </row>
        <row r="142">
          <cell r="A142">
            <v>1</v>
          </cell>
          <cell r="C142" t="str">
            <v>Patok ditanam di tepi luar bahu jalan sesuai dengan</v>
          </cell>
        </row>
        <row r="143">
          <cell r="C143" t="str">
            <v>gambar rencana dan di-cat</v>
          </cell>
        </row>
        <row r="144">
          <cell r="L144" t="str">
            <v>A.</v>
          </cell>
          <cell r="N144" t="str">
            <v>TENAGA</v>
          </cell>
        </row>
        <row r="145">
          <cell r="A145" t="str">
            <v>III.</v>
          </cell>
          <cell r="C145" t="str">
            <v>PEMAKAIAN BAHAN, ALAT DAN TENAGA</v>
          </cell>
        </row>
        <row r="146">
          <cell r="A146" t="str">
            <v xml:space="preserve">   1.</v>
          </cell>
          <cell r="C146" t="str">
            <v>BAHAN</v>
          </cell>
          <cell r="L146" t="str">
            <v>1.</v>
          </cell>
          <cell r="N146" t="str">
            <v>Pekerja Biasa</v>
          </cell>
          <cell r="O146" t="str">
            <v>(L01)</v>
          </cell>
          <cell r="P146" t="str">
            <v>jam</v>
          </cell>
          <cell r="Q146">
            <v>0.52048192771084345</v>
          </cell>
          <cell r="R146">
            <v>4500</v>
          </cell>
          <cell r="U146">
            <v>2342.1686746987957</v>
          </cell>
        </row>
        <row r="147">
          <cell r="A147" t="str">
            <v>1.a.</v>
          </cell>
          <cell r="C147" t="str">
            <v>Beton K-250</v>
          </cell>
          <cell r="D147" t="str">
            <v>=  (0.15 x 0.15 x 1.50) x Fh</v>
          </cell>
          <cell r="G147" t="str">
            <v>(M38)</v>
          </cell>
          <cell r="H147">
            <v>3.5437500000000011E-2</v>
          </cell>
          <cell r="I147" t="str">
            <v>M3</v>
          </cell>
          <cell r="L147" t="str">
            <v>2.</v>
          </cell>
          <cell r="N147" t="str">
            <v>Tukang</v>
          </cell>
          <cell r="O147" t="str">
            <v>(L02)</v>
          </cell>
          <cell r="P147" t="str">
            <v>jam</v>
          </cell>
          <cell r="Q147">
            <v>0.26024096385542173</v>
          </cell>
          <cell r="R147">
            <v>7000</v>
          </cell>
          <cell r="U147">
            <v>1821.6867469879521</v>
          </cell>
        </row>
        <row r="148">
          <cell r="A148" t="str">
            <v>1.b.</v>
          </cell>
          <cell r="C148" t="str">
            <v>Baja Tulangan</v>
          </cell>
          <cell r="G148" t="str">
            <v>(M39)</v>
          </cell>
          <cell r="H148">
            <v>5.5814062500000023</v>
          </cell>
          <cell r="I148" t="str">
            <v>Kg</v>
          </cell>
          <cell r="L148" t="str">
            <v>3.</v>
          </cell>
          <cell r="N148" t="str">
            <v>Mandor</v>
          </cell>
          <cell r="O148" t="str">
            <v>(L03)</v>
          </cell>
          <cell r="P148" t="str">
            <v>jam</v>
          </cell>
          <cell r="Q148">
            <v>6.5060240963855431E-2</v>
          </cell>
          <cell r="R148">
            <v>7500</v>
          </cell>
          <cell r="U148">
            <v>487.95180722891575</v>
          </cell>
        </row>
        <row r="149">
          <cell r="A149" t="str">
            <v>1.c.</v>
          </cell>
          <cell r="C149" t="str">
            <v>Cat, dan material lainnya</v>
          </cell>
          <cell r="G149" t="str">
            <v>-</v>
          </cell>
          <cell r="I149" t="str">
            <v>Ls</v>
          </cell>
        </row>
        <row r="150">
          <cell r="Q150" t="str">
            <v xml:space="preserve">JUMLAH HARGA TENAGA   </v>
          </cell>
          <cell r="U150">
            <v>4651.8072289156635</v>
          </cell>
        </row>
        <row r="151">
          <cell r="A151" t="str">
            <v>2.</v>
          </cell>
          <cell r="C151" t="str">
            <v>ALAT</v>
          </cell>
        </row>
        <row r="152">
          <cell r="A152" t="str">
            <v>2.a.</v>
          </cell>
          <cell r="C152" t="str">
            <v>DUMP TRUCK</v>
          </cell>
          <cell r="G152" t="str">
            <v>(E08)</v>
          </cell>
          <cell r="L152" t="str">
            <v>B.</v>
          </cell>
          <cell r="N152" t="str">
            <v>BAHAN</v>
          </cell>
        </row>
        <row r="153">
          <cell r="C153" t="str">
            <v>Kapasitas 1 kali Angkut</v>
          </cell>
          <cell r="G153" t="str">
            <v>Cp</v>
          </cell>
          <cell r="H153">
            <v>15</v>
          </cell>
          <cell r="I153" t="str">
            <v>Buah</v>
          </cell>
        </row>
        <row r="154">
          <cell r="C154" t="str">
            <v>Faktor Efisiensi Alat</v>
          </cell>
          <cell r="G154" t="str">
            <v>Fa</v>
          </cell>
          <cell r="H154">
            <v>0.83</v>
          </cell>
          <cell r="I154" t="str">
            <v>-</v>
          </cell>
          <cell r="L154" t="str">
            <v>1.</v>
          </cell>
          <cell r="N154" t="str">
            <v>Beton K-250</v>
          </cell>
          <cell r="O154" t="str">
            <v>(M38)</v>
          </cell>
          <cell r="P154" t="str">
            <v>M3</v>
          </cell>
          <cell r="Q154">
            <v>3.5437500000000011E-2</v>
          </cell>
          <cell r="R154">
            <v>857689.04482814274</v>
          </cell>
          <cell r="U154">
            <v>30394.355526097319</v>
          </cell>
        </row>
        <row r="155">
          <cell r="C155" t="str">
            <v>Waktu Siklus  :</v>
          </cell>
          <cell r="G155" t="str">
            <v>Ts</v>
          </cell>
          <cell r="L155" t="str">
            <v>2.</v>
          </cell>
          <cell r="N155" t="str">
            <v>Baja Tulangan</v>
          </cell>
          <cell r="O155" t="str">
            <v>(M39)</v>
          </cell>
          <cell r="P155" t="str">
            <v>Kg</v>
          </cell>
          <cell r="Q155">
            <v>5.5814062500000023</v>
          </cell>
          <cell r="R155">
            <v>9904.1666666666661</v>
          </cell>
          <cell r="U155">
            <v>55279.177734375022</v>
          </cell>
        </row>
        <row r="156">
          <cell r="C156" t="str">
            <v>- Memuat</v>
          </cell>
          <cell r="D156" t="str">
            <v xml:space="preserve"> =  atur, ikat, dll.</v>
          </cell>
          <cell r="G156" t="str">
            <v>T1</v>
          </cell>
          <cell r="H156">
            <v>20</v>
          </cell>
          <cell r="I156" t="str">
            <v>menit</v>
          </cell>
          <cell r="L156" t="str">
            <v>3.</v>
          </cell>
          <cell r="N156" t="str">
            <v>Cat, dan material lainnya</v>
          </cell>
          <cell r="P156" t="str">
            <v>Ls</v>
          </cell>
          <cell r="Q156">
            <v>1</v>
          </cell>
          <cell r="R156">
            <v>2000</v>
          </cell>
          <cell r="U156">
            <v>2000</v>
          </cell>
        </row>
        <row r="157">
          <cell r="C157" t="str">
            <v>- Angkut</v>
          </cell>
          <cell r="D157" t="str">
            <v xml:space="preserve"> =  (2 x L : 25 Km/Jam) x 60 menit</v>
          </cell>
          <cell r="G157" t="str">
            <v>T2</v>
          </cell>
          <cell r="H157">
            <v>3.5999999999999996</v>
          </cell>
          <cell r="I157" t="str">
            <v>menit</v>
          </cell>
        </row>
        <row r="158">
          <cell r="C158" t="str">
            <v>- Menurunkan</v>
          </cell>
          <cell r="D158" t="str">
            <v xml:space="preserve"> =  Rata-rata 1 menit / buah</v>
          </cell>
          <cell r="G158" t="str">
            <v>T3</v>
          </cell>
          <cell r="H158">
            <v>15</v>
          </cell>
          <cell r="I158" t="str">
            <v>menit</v>
          </cell>
        </row>
        <row r="159">
          <cell r="C159" t="str">
            <v>- Lain-lain</v>
          </cell>
          <cell r="D159" t="str">
            <v xml:space="preserve"> =  geser, atur, tunggu, dll.</v>
          </cell>
          <cell r="G159" t="str">
            <v>T4</v>
          </cell>
          <cell r="H159">
            <v>10</v>
          </cell>
          <cell r="I159" t="str">
            <v>menit</v>
          </cell>
        </row>
        <row r="160">
          <cell r="G160" t="str">
            <v>Ts</v>
          </cell>
          <cell r="H160">
            <v>48.6</v>
          </cell>
          <cell r="I160" t="str">
            <v>menit</v>
          </cell>
          <cell r="Q160" t="str">
            <v xml:space="preserve">JUMLAH HARGA BAHAN   </v>
          </cell>
          <cell r="U160">
            <v>87673.533260472337</v>
          </cell>
        </row>
        <row r="162">
          <cell r="C162" t="str">
            <v>Kap. Prod. / Jam  =</v>
          </cell>
          <cell r="D162" t="str">
            <v>Cp x Fa</v>
          </cell>
          <cell r="G162" t="str">
            <v>Q1</v>
          </cell>
          <cell r="H162">
            <v>15.370370370370368</v>
          </cell>
          <cell r="I162" t="str">
            <v>Buah</v>
          </cell>
          <cell r="L162" t="str">
            <v>C.</v>
          </cell>
          <cell r="N162" t="str">
            <v>PERALATAN</v>
          </cell>
        </row>
        <row r="163">
          <cell r="D163" t="str">
            <v>Ts : 60</v>
          </cell>
        </row>
        <row r="164">
          <cell r="L164" t="str">
            <v>1.</v>
          </cell>
          <cell r="N164" t="str">
            <v>Dump Truck</v>
          </cell>
          <cell r="O164" t="str">
            <v>(E08)</v>
          </cell>
          <cell r="P164" t="str">
            <v>Jam</v>
          </cell>
          <cell r="Q164">
            <v>6.5060240963855431E-2</v>
          </cell>
          <cell r="R164">
            <v>97984.236669533435</v>
          </cell>
          <cell r="U164">
            <v>6374.8780483792843</v>
          </cell>
        </row>
        <row r="165">
          <cell r="C165" t="str">
            <v>Koefisien Alat / Buah   =  1  :  Q1</v>
          </cell>
          <cell r="G165" t="str">
            <v>(E08)</v>
          </cell>
          <cell r="H165">
            <v>6.5060240963855431E-2</v>
          </cell>
          <cell r="I165" t="str">
            <v>Jam</v>
          </cell>
          <cell r="L165" t="str">
            <v>2.</v>
          </cell>
          <cell r="N165" t="str">
            <v>Alat Bantu</v>
          </cell>
          <cell r="P165" t="str">
            <v>Ls</v>
          </cell>
          <cell r="Q165">
            <v>1</v>
          </cell>
          <cell r="R165">
            <v>1000</v>
          </cell>
          <cell r="U165">
            <v>1000</v>
          </cell>
        </row>
        <row r="167">
          <cell r="A167" t="str">
            <v>2.b.</v>
          </cell>
          <cell r="C167" t="str">
            <v>ALAT BANTU</v>
          </cell>
        </row>
        <row r="168">
          <cell r="C168" t="str">
            <v>- Pacul / Sekop</v>
          </cell>
          <cell r="D168" t="str">
            <v>=  4  buah</v>
          </cell>
        </row>
        <row r="171">
          <cell r="A171" t="str">
            <v>3.</v>
          </cell>
          <cell r="C171" t="str">
            <v>TENAGA</v>
          </cell>
        </row>
        <row r="172">
          <cell r="C172" t="str">
            <v>Produksi pasang patok pengarah / hari  =  Tk x Q1</v>
          </cell>
          <cell r="G172" t="str">
            <v>Qt</v>
          </cell>
          <cell r="H172">
            <v>107.59259259259258</v>
          </cell>
          <cell r="I172" t="str">
            <v>Buah</v>
          </cell>
          <cell r="Q172" t="str">
            <v xml:space="preserve">JUMLAH HARGA PERALATAN   </v>
          </cell>
          <cell r="U172">
            <v>7374.8780483792843</v>
          </cell>
        </row>
        <row r="173">
          <cell r="C173" t="str">
            <v>Kebutuhan tenaga :</v>
          </cell>
          <cell r="D173" t="str">
            <v>- Mandor</v>
          </cell>
          <cell r="G173" t="str">
            <v>M</v>
          </cell>
          <cell r="H173">
            <v>1</v>
          </cell>
          <cell r="I173" t="str">
            <v>orang</v>
          </cell>
        </row>
        <row r="174">
          <cell r="D174" t="str">
            <v>- Tukang</v>
          </cell>
          <cell r="G174" t="str">
            <v>Tb</v>
          </cell>
          <cell r="H174">
            <v>4</v>
          </cell>
          <cell r="I174" t="str">
            <v>orang</v>
          </cell>
          <cell r="L174" t="str">
            <v>D.</v>
          </cell>
          <cell r="N174" t="str">
            <v>JUMLAH HARGA TENAGA, BAHAN DAN PERALATAN  ( A + B + C )</v>
          </cell>
          <cell r="U174">
            <v>99700.218537767287</v>
          </cell>
        </row>
        <row r="175">
          <cell r="D175" t="str">
            <v>- Pekerja</v>
          </cell>
          <cell r="G175" t="str">
            <v>P</v>
          </cell>
          <cell r="H175">
            <v>8</v>
          </cell>
          <cell r="I175" t="str">
            <v>orang</v>
          </cell>
          <cell r="L175" t="str">
            <v>E.</v>
          </cell>
          <cell r="N175" t="str">
            <v>OVERHEAD &amp; PROFIT</v>
          </cell>
          <cell r="P175">
            <v>10</v>
          </cell>
          <cell r="Q175" t="str">
            <v>%  x  D</v>
          </cell>
          <cell r="U175">
            <v>9970.0218537767287</v>
          </cell>
        </row>
        <row r="176">
          <cell r="C176" t="str">
            <v>Koefisien Tenaga / M3   :</v>
          </cell>
          <cell r="L176" t="str">
            <v>F.</v>
          </cell>
          <cell r="N176" t="str">
            <v>HARGA SATUAN PEKERJAAN  ( D + E )</v>
          </cell>
          <cell r="U176">
            <v>109670.24039154401</v>
          </cell>
        </row>
        <row r="177">
          <cell r="D177" t="str">
            <v>-  Mandor</v>
          </cell>
          <cell r="E177" t="str">
            <v>= (Tk x M) : Qt</v>
          </cell>
          <cell r="G177" t="str">
            <v>(L03)</v>
          </cell>
          <cell r="H177">
            <v>6.5060240963855431E-2</v>
          </cell>
          <cell r="I177" t="str">
            <v>jam</v>
          </cell>
          <cell r="L177" t="str">
            <v>Note: 1</v>
          </cell>
          <cell r="N177" t="str">
            <v>SATUAN dapat berdasarkan atas jam operasi untuk Tenaga Kerja dan Peralatan, volume dan/atau ukuran</v>
          </cell>
        </row>
        <row r="178">
          <cell r="D178" t="str">
            <v>-  Tukang</v>
          </cell>
          <cell r="E178" t="str">
            <v>= (Tk x Tb) : Qt</v>
          </cell>
          <cell r="G178" t="str">
            <v>(L02)</v>
          </cell>
          <cell r="H178">
            <v>0.26024096385542173</v>
          </cell>
          <cell r="I178" t="str">
            <v>jam</v>
          </cell>
          <cell r="N178" t="str">
            <v>berat untuk bahan-bahan.</v>
          </cell>
        </row>
        <row r="179">
          <cell r="D179" t="str">
            <v>-  Pekerja</v>
          </cell>
          <cell r="E179" t="str">
            <v>= (Tk x P) : Qt</v>
          </cell>
          <cell r="G179" t="str">
            <v>(L01)</v>
          </cell>
          <cell r="H179">
            <v>0.52048192771084345</v>
          </cell>
          <cell r="I179" t="str">
            <v>jam</v>
          </cell>
          <cell r="L179">
            <v>2</v>
          </cell>
          <cell r="N179" t="str">
            <v>Kuantitas satuan adalah kuantitas setiap komponen untuk menyelesaikan satu satuan pekerjaan dari nomor</v>
          </cell>
        </row>
        <row r="180">
          <cell r="N180" t="str">
            <v>mata pembayaran.</v>
          </cell>
        </row>
        <row r="181">
          <cell r="L181">
            <v>3</v>
          </cell>
          <cell r="N181" t="str">
            <v>Biaya satuan untuk peralatan sudah termasuk bahan bakar, bahan habis dipakai dan operator.</v>
          </cell>
        </row>
        <row r="182">
          <cell r="L182">
            <v>4</v>
          </cell>
          <cell r="N182" t="str">
            <v>Biaya satuan sudah termasuk pengeluaran untuk seluruh pajak yang berkaitan (tetapi tidak termasuk PPN</v>
          </cell>
        </row>
        <row r="183">
          <cell r="J183" t="str">
            <v>Berlanjut ke hal. berikut.</v>
          </cell>
          <cell r="N183" t="str">
            <v>yang dibayar dari kontrak) dan biaya-biaya lainnya.</v>
          </cell>
        </row>
        <row r="184">
          <cell r="A184" t="str">
            <v>ITEM PEMBAYARAN NO.</v>
          </cell>
          <cell r="D184" t="str">
            <v>:  8.4. (5)</v>
          </cell>
          <cell r="J184" t="str">
            <v>Analisa EI-845</v>
          </cell>
        </row>
        <row r="185">
          <cell r="A185" t="str">
            <v>JENIS PEKERJAAN</v>
          </cell>
          <cell r="D185" t="str">
            <v>:  Patok Pengarah</v>
          </cell>
        </row>
        <row r="186">
          <cell r="A186" t="str">
            <v>SATUAN PEMBAYARAN</v>
          </cell>
          <cell r="D186" t="str">
            <v>:  BH</v>
          </cell>
          <cell r="H186" t="str">
            <v xml:space="preserve">        URAIAN ANALISA HARGA SATUAN</v>
          </cell>
        </row>
        <row r="187">
          <cell r="J187" t="str">
            <v>Lanjutan</v>
          </cell>
        </row>
        <row r="189">
          <cell r="A189" t="str">
            <v>No.</v>
          </cell>
          <cell r="C189" t="str">
            <v>U R A I A N</v>
          </cell>
          <cell r="G189" t="str">
            <v>KODE</v>
          </cell>
          <cell r="H189" t="str">
            <v>KOEF.</v>
          </cell>
          <cell r="I189" t="str">
            <v>SATUAN</v>
          </cell>
          <cell r="J189" t="str">
            <v>KETERANGAN</v>
          </cell>
        </row>
        <row r="192">
          <cell r="A192" t="str">
            <v>4.</v>
          </cell>
          <cell r="C192" t="str">
            <v>HARGA DASAR SATUAN UPAH, BAHAN DAN ALAT</v>
          </cell>
        </row>
        <row r="193">
          <cell r="C193" t="str">
            <v>Lihat lampiran.</v>
          </cell>
        </row>
        <row r="195">
          <cell r="A195" t="str">
            <v>5.</v>
          </cell>
          <cell r="C195" t="str">
            <v>ANALISA HARGA SATUAN PEKERJAAN</v>
          </cell>
        </row>
        <row r="196">
          <cell r="C196" t="str">
            <v>Lihat perhitungan dalam FORMULIR STANDAR UNTUK</v>
          </cell>
        </row>
        <row r="197">
          <cell r="C197" t="str">
            <v>PEREKEMAN ANALISA MASING-MASING HARGA</v>
          </cell>
        </row>
        <row r="198">
          <cell r="C198" t="str">
            <v>SATUAN.</v>
          </cell>
        </row>
        <row r="199">
          <cell r="C199" t="str">
            <v>Didapat Harga Satuan Pekerjaan :</v>
          </cell>
        </row>
        <row r="201">
          <cell r="C201" t="str">
            <v xml:space="preserve">Rp.  </v>
          </cell>
          <cell r="D201">
            <v>109670.24039154401</v>
          </cell>
          <cell r="E201" t="str">
            <v xml:space="preserve"> / Buah</v>
          </cell>
        </row>
        <row r="204">
          <cell r="A204" t="str">
            <v>6.</v>
          </cell>
          <cell r="C204" t="str">
            <v>MASA PELAKSANAAN YANG DIPERLUKAN</v>
          </cell>
        </row>
        <row r="205">
          <cell r="C205" t="str">
            <v>Masa Pelaksanaan :</v>
          </cell>
          <cell r="D205" t="str">
            <v>. . . . . . . . . . .</v>
          </cell>
          <cell r="E205" t="str">
            <v>bulan</v>
          </cell>
        </row>
        <row r="207">
          <cell r="A207" t="str">
            <v>7.</v>
          </cell>
          <cell r="C207" t="str">
            <v>VOLUME PEKERJAAN YANG DIPERLUKAN</v>
          </cell>
        </row>
        <row r="208">
          <cell r="C208" t="str">
            <v>Volume pekerjaan  :</v>
          </cell>
          <cell r="D208" t="e">
            <v>#REF!</v>
          </cell>
          <cell r="E208" t="str">
            <v>Buah</v>
          </cell>
        </row>
        <row r="245">
          <cell r="A245" t="str">
            <v>ITEM PEMBAYARAN NO.</v>
          </cell>
          <cell r="D245" t="str">
            <v>:  8.4. (6)</v>
          </cell>
          <cell r="J245" t="str">
            <v>Analisa EI-1022</v>
          </cell>
          <cell r="T245" t="str">
            <v>Analisa EI-1022</v>
          </cell>
        </row>
        <row r="246">
          <cell r="A246" t="str">
            <v>JENIS PEKERJAAN</v>
          </cell>
          <cell r="D246" t="str">
            <v>:  Patok Kilometer</v>
          </cell>
        </row>
        <row r="247">
          <cell r="A247" t="str">
            <v>SATUAN PEMBAYARAN</v>
          </cell>
          <cell r="D247" t="str">
            <v>:  BH</v>
          </cell>
          <cell r="H247" t="str">
            <v xml:space="preserve">        URAIAN ANALISA HARGA SATUAN</v>
          </cell>
          <cell r="L247" t="str">
            <v>FORMULIR STANDAR UNTUK</v>
          </cell>
        </row>
        <row r="248">
          <cell r="L248" t="str">
            <v>PEREKAMAN ANALISA MASING-MASING HARGA SATUAN</v>
          </cell>
        </row>
        <row r="249">
          <cell r="L249" t="str">
            <v/>
          </cell>
        </row>
        <row r="250">
          <cell r="A250" t="str">
            <v>No.</v>
          </cell>
          <cell r="C250" t="str">
            <v>U R A I A N</v>
          </cell>
          <cell r="G250" t="str">
            <v>KODE</v>
          </cell>
          <cell r="H250" t="str">
            <v>KOEF.</v>
          </cell>
          <cell r="I250" t="str">
            <v>SATUAN</v>
          </cell>
          <cell r="J250" t="str">
            <v>KETERANGAN</v>
          </cell>
        </row>
        <row r="252">
          <cell r="L252" t="str">
            <v>PROYEK</v>
          </cell>
          <cell r="O252" t="str">
            <v xml:space="preserve">: </v>
          </cell>
        </row>
        <row r="253">
          <cell r="A253" t="str">
            <v>I.</v>
          </cell>
          <cell r="C253" t="str">
            <v>ASUMSI</v>
          </cell>
          <cell r="L253" t="str">
            <v>No. PAKET KONTRAK</v>
          </cell>
          <cell r="O253" t="str">
            <v xml:space="preserve">: </v>
          </cell>
        </row>
        <row r="254">
          <cell r="A254">
            <v>1</v>
          </cell>
          <cell r="C254" t="str">
            <v>Menggunakan cara manual</v>
          </cell>
          <cell r="L254" t="str">
            <v>NAMA PAKET</v>
          </cell>
          <cell r="O254" t="str">
            <v>: Pemb. Jembatan Kampar</v>
          </cell>
        </row>
        <row r="255">
          <cell r="A255">
            <v>2</v>
          </cell>
          <cell r="C255" t="str">
            <v>Lokasi pekerjaan : sepanjang jalan</v>
          </cell>
          <cell r="L255" t="str">
            <v>PROP / KAB / KOTA</v>
          </cell>
          <cell r="O255" t="str">
            <v>: Sumbar/Limapuluh Kota</v>
          </cell>
        </row>
        <row r="256">
          <cell r="A256">
            <v>3</v>
          </cell>
          <cell r="C256" t="str">
            <v>Bahan dasar (patok kilometer beton cetak)</v>
          </cell>
          <cell r="L256" t="str">
            <v>ITEM PEMBAYARAN NO.</v>
          </cell>
          <cell r="O256" t="str">
            <v>:  8.4. (6)</v>
          </cell>
          <cell r="R256" t="str">
            <v>PERKIRAAN VOL. PEK.</v>
          </cell>
          <cell r="T256" t="str">
            <v>:</v>
          </cell>
          <cell r="U256" t="e">
            <v>#REF!</v>
          </cell>
        </row>
        <row r="257">
          <cell r="C257" t="str">
            <v>diangkut dengan Truk ke lokasi pekerjaan</v>
          </cell>
          <cell r="L257" t="str">
            <v>JENIS PEKERJAAN</v>
          </cell>
          <cell r="O257" t="str">
            <v>:  Patok Kilometer</v>
          </cell>
          <cell r="R257" t="str">
            <v>TOTAL HARGA (Rp.)</v>
          </cell>
          <cell r="T257" t="str">
            <v>:</v>
          </cell>
          <cell r="U257" t="e">
            <v>#REF!</v>
          </cell>
        </row>
        <row r="258">
          <cell r="A258">
            <v>4</v>
          </cell>
          <cell r="C258" t="str">
            <v>Jarak rata-rata Base camp ke lokasi pekerjaan</v>
          </cell>
          <cell r="G258" t="str">
            <v>L</v>
          </cell>
          <cell r="H258">
            <v>0.75</v>
          </cell>
          <cell r="I258" t="str">
            <v>KM</v>
          </cell>
          <cell r="L258" t="str">
            <v>SATUAN PEMBAYARAN</v>
          </cell>
          <cell r="O258" t="str">
            <v>:  BH</v>
          </cell>
          <cell r="R258" t="str">
            <v>% THD. BIAYA PROYEK</v>
          </cell>
          <cell r="T258" t="str">
            <v>:</v>
          </cell>
          <cell r="U258" t="e">
            <v>#REF!</v>
          </cell>
        </row>
        <row r="259">
          <cell r="A259">
            <v>5</v>
          </cell>
          <cell r="C259" t="str">
            <v>Jam kerja efektif per-hari</v>
          </cell>
          <cell r="G259" t="str">
            <v>Tk</v>
          </cell>
          <cell r="H259">
            <v>7</v>
          </cell>
          <cell r="I259" t="str">
            <v>jam</v>
          </cell>
        </row>
        <row r="260">
          <cell r="A260">
            <v>6</v>
          </cell>
          <cell r="C260" t="str">
            <v>Faktor kehilangan bahan</v>
          </cell>
          <cell r="G260" t="str">
            <v>Fh</v>
          </cell>
          <cell r="H260">
            <v>1.05</v>
          </cell>
          <cell r="I260" t="str">
            <v>-</v>
          </cell>
        </row>
        <row r="261">
          <cell r="A261">
            <v>7</v>
          </cell>
          <cell r="C261" t="str">
            <v>Tulangan praktis</v>
          </cell>
          <cell r="G261" t="str">
            <v>Rc</v>
          </cell>
          <cell r="H261">
            <v>125</v>
          </cell>
          <cell r="I261" t="str">
            <v>Kg/M3</v>
          </cell>
          <cell r="Q261" t="str">
            <v>PERKIRAAN</v>
          </cell>
          <cell r="R261" t="str">
            <v>HARGA</v>
          </cell>
          <cell r="S261" t="str">
            <v>JUMLAH</v>
          </cell>
        </row>
        <row r="262">
          <cell r="L262" t="str">
            <v>NO.</v>
          </cell>
          <cell r="N262" t="str">
            <v>KOMPONEN</v>
          </cell>
          <cell r="P262" t="str">
            <v>SATUAN</v>
          </cell>
          <cell r="Q262" t="str">
            <v>KUANTITAS</v>
          </cell>
          <cell r="R262" t="str">
            <v>SATUAN</v>
          </cell>
          <cell r="S262" t="str">
            <v>HARGA</v>
          </cell>
        </row>
        <row r="263">
          <cell r="A263" t="str">
            <v>II.</v>
          </cell>
          <cell r="C263" t="str">
            <v>URUTAN KERJA</v>
          </cell>
          <cell r="R263" t="str">
            <v>(Rp.)</v>
          </cell>
          <cell r="S263" t="str">
            <v>(Rp.)</v>
          </cell>
        </row>
        <row r="264">
          <cell r="A264">
            <v>1</v>
          </cell>
          <cell r="C264" t="str">
            <v>Tempat penanaman patok disiapkan / digali</v>
          </cell>
        </row>
        <row r="265">
          <cell r="A265">
            <v>2</v>
          </cell>
          <cell r="C265" t="str">
            <v>Patok Kilometer ditanam ke dalam tanah dengan</v>
          </cell>
        </row>
        <row r="266">
          <cell r="C266" t="str">
            <v>elevasi puncak patok sesuai dgn. ketentuan dan dicat</v>
          </cell>
          <cell r="L266" t="str">
            <v>A.</v>
          </cell>
          <cell r="N266" t="str">
            <v>TENAGA</v>
          </cell>
        </row>
        <row r="268">
          <cell r="A268" t="str">
            <v>III.</v>
          </cell>
          <cell r="C268" t="str">
            <v>PEMAKAIAN BAHAN, ALAT DAN TENAGA</v>
          </cell>
          <cell r="L268" t="str">
            <v>1.</v>
          </cell>
          <cell r="N268" t="str">
            <v>Pekerja Biasa</v>
          </cell>
          <cell r="O268" t="str">
            <v>(L01)</v>
          </cell>
          <cell r="P268" t="str">
            <v>jam</v>
          </cell>
          <cell r="Q268">
            <v>0.31166666666666665</v>
          </cell>
          <cell r="R268">
            <v>4500</v>
          </cell>
          <cell r="U268">
            <v>1402.5</v>
          </cell>
        </row>
        <row r="269">
          <cell r="A269" t="str">
            <v xml:space="preserve">   1.</v>
          </cell>
          <cell r="C269" t="str">
            <v>BAHAN</v>
          </cell>
          <cell r="L269" t="str">
            <v>2.</v>
          </cell>
          <cell r="N269" t="str">
            <v>Tukang</v>
          </cell>
          <cell r="O269" t="str">
            <v>(L02)</v>
          </cell>
          <cell r="P269" t="str">
            <v>jam</v>
          </cell>
          <cell r="Q269">
            <v>0.12466666666666668</v>
          </cell>
          <cell r="R269">
            <v>7000</v>
          </cell>
          <cell r="U269">
            <v>872.66666666666674</v>
          </cell>
        </row>
        <row r="270">
          <cell r="A270" t="str">
            <v>1.a.</v>
          </cell>
          <cell r="C270" t="str">
            <v>Beton K-250</v>
          </cell>
          <cell r="D270" t="str">
            <v>=  (0.30 x 0.30 x 1.60) x Fh</v>
          </cell>
          <cell r="G270" t="str">
            <v>(M38)</v>
          </cell>
          <cell r="H270">
            <v>0.1512</v>
          </cell>
          <cell r="I270" t="str">
            <v>M3</v>
          </cell>
          <cell r="L270" t="str">
            <v>3.</v>
          </cell>
          <cell r="N270" t="str">
            <v>Mandor</v>
          </cell>
          <cell r="O270" t="str">
            <v>(L03)</v>
          </cell>
          <cell r="P270" t="str">
            <v>jam</v>
          </cell>
          <cell r="Q270">
            <v>6.2333333333333338E-2</v>
          </cell>
          <cell r="R270">
            <v>7500</v>
          </cell>
          <cell r="U270">
            <v>467.50000000000006</v>
          </cell>
        </row>
        <row r="271">
          <cell r="A271" t="str">
            <v>1.b.</v>
          </cell>
          <cell r="C271" t="str">
            <v>Baja Tulangan</v>
          </cell>
          <cell r="G271" t="str">
            <v>(M39)</v>
          </cell>
          <cell r="H271">
            <v>18.899999999999999</v>
          </cell>
          <cell r="I271" t="str">
            <v>Kg</v>
          </cell>
        </row>
        <row r="272">
          <cell r="A272" t="str">
            <v>1.c.</v>
          </cell>
          <cell r="C272" t="str">
            <v>Cat, dan material lainnya</v>
          </cell>
          <cell r="G272" t="str">
            <v>-</v>
          </cell>
          <cell r="I272" t="str">
            <v>Ls</v>
          </cell>
          <cell r="Q272" t="str">
            <v xml:space="preserve">JUMLAH HARGA TENAGA   </v>
          </cell>
          <cell r="U272">
            <v>2742.666666666667</v>
          </cell>
        </row>
        <row r="274">
          <cell r="A274" t="str">
            <v>2.</v>
          </cell>
          <cell r="C274" t="str">
            <v>ALAT</v>
          </cell>
          <cell r="L274" t="str">
            <v>B.</v>
          </cell>
          <cell r="N274" t="str">
            <v>BAHAN</v>
          </cell>
        </row>
        <row r="275">
          <cell r="A275" t="str">
            <v>2.a.</v>
          </cell>
          <cell r="C275" t="str">
            <v>DUMP TRUCK</v>
          </cell>
          <cell r="G275" t="str">
            <v>(E08)</v>
          </cell>
        </row>
        <row r="276">
          <cell r="C276" t="str">
            <v>Kapasitas 1 kali Angkut</v>
          </cell>
          <cell r="G276" t="str">
            <v>Cp</v>
          </cell>
          <cell r="H276">
            <v>15</v>
          </cell>
          <cell r="I276" t="str">
            <v>Buah</v>
          </cell>
          <cell r="L276" t="str">
            <v>1.</v>
          </cell>
          <cell r="N276" t="str">
            <v>Beton K-250</v>
          </cell>
          <cell r="O276" t="str">
            <v>(M38)</v>
          </cell>
          <cell r="P276" t="str">
            <v>M3</v>
          </cell>
          <cell r="Q276">
            <v>0.1512</v>
          </cell>
          <cell r="R276">
            <v>857689.04482814274</v>
          </cell>
          <cell r="U276">
            <v>129682.58357801518</v>
          </cell>
        </row>
        <row r="277">
          <cell r="C277" t="str">
            <v>Waktu Siklus  :</v>
          </cell>
          <cell r="G277" t="str">
            <v>Ts</v>
          </cell>
          <cell r="L277" t="str">
            <v>2.</v>
          </cell>
          <cell r="N277" t="str">
            <v>Baja Tulangan</v>
          </cell>
          <cell r="O277" t="str">
            <v>(M39)</v>
          </cell>
          <cell r="P277" t="str">
            <v>Kg</v>
          </cell>
          <cell r="Q277">
            <v>18.899999999999999</v>
          </cell>
          <cell r="R277">
            <v>9904.1666666666661</v>
          </cell>
          <cell r="U277">
            <v>187188.74999999997</v>
          </cell>
        </row>
        <row r="278">
          <cell r="C278" t="str">
            <v>- Memuat</v>
          </cell>
          <cell r="D278" t="str">
            <v xml:space="preserve"> =  muat, atur, ikat, dll</v>
          </cell>
          <cell r="G278" t="str">
            <v>T1</v>
          </cell>
          <cell r="H278">
            <v>20</v>
          </cell>
          <cell r="I278" t="str">
            <v>menit</v>
          </cell>
          <cell r="L278" t="str">
            <v>3.</v>
          </cell>
          <cell r="N278" t="str">
            <v>Cat, dan material lainnya</v>
          </cell>
          <cell r="P278" t="str">
            <v>Ls</v>
          </cell>
          <cell r="Q278">
            <v>1</v>
          </cell>
          <cell r="R278">
            <v>2000</v>
          </cell>
          <cell r="U278">
            <v>2000</v>
          </cell>
        </row>
        <row r="279">
          <cell r="C279" t="str">
            <v>- Angkut</v>
          </cell>
          <cell r="D279" t="str">
            <v xml:space="preserve"> =  (2 x L : 25 Km/Jam) x 60</v>
          </cell>
          <cell r="G279" t="str">
            <v>T2</v>
          </cell>
          <cell r="H279">
            <v>3.5999999999999996</v>
          </cell>
          <cell r="I279" t="str">
            <v>menit</v>
          </cell>
        </row>
        <row r="280">
          <cell r="C280" t="str">
            <v>- Menurunkan</v>
          </cell>
          <cell r="D280" t="str">
            <v xml:space="preserve"> =  Rata-rata  1.5 menit / buah</v>
          </cell>
          <cell r="G280" t="str">
            <v>T3</v>
          </cell>
          <cell r="H280">
            <v>22.5</v>
          </cell>
          <cell r="I280" t="str">
            <v>menit</v>
          </cell>
        </row>
        <row r="281">
          <cell r="C281" t="str">
            <v>- Lain-lain</v>
          </cell>
          <cell r="D281" t="str">
            <v xml:space="preserve"> =  geser, tunggu, dll</v>
          </cell>
          <cell r="G281" t="str">
            <v>T4</v>
          </cell>
          <cell r="H281">
            <v>10</v>
          </cell>
          <cell r="I281" t="str">
            <v>menit</v>
          </cell>
        </row>
        <row r="282">
          <cell r="G282" t="str">
            <v>Ts</v>
          </cell>
          <cell r="H282">
            <v>56.1</v>
          </cell>
          <cell r="I282" t="str">
            <v>menit</v>
          </cell>
          <cell r="Q282" t="str">
            <v xml:space="preserve">JUMLAH HARGA BAHAN   </v>
          </cell>
          <cell r="U282">
            <v>318871.33357801515</v>
          </cell>
        </row>
        <row r="284">
          <cell r="C284" t="str">
            <v>Kap. Prod. / Jam  =</v>
          </cell>
          <cell r="D284" t="str">
            <v>Cp</v>
          </cell>
          <cell r="G284" t="str">
            <v>Q1</v>
          </cell>
          <cell r="H284">
            <v>16.042780748663102</v>
          </cell>
          <cell r="I284" t="str">
            <v>Buah</v>
          </cell>
          <cell r="L284" t="str">
            <v>C.</v>
          </cell>
          <cell r="N284" t="str">
            <v>PERALATAN</v>
          </cell>
        </row>
        <row r="285">
          <cell r="D285" t="str">
            <v>Ts : 60</v>
          </cell>
        </row>
        <row r="286">
          <cell r="L286" t="str">
            <v>1.</v>
          </cell>
          <cell r="N286" t="str">
            <v>Dump Truck</v>
          </cell>
          <cell r="O286" t="str">
            <v>(E08)</v>
          </cell>
          <cell r="P286" t="str">
            <v>Jam</v>
          </cell>
          <cell r="Q286">
            <v>6.2333333333333331E-2</v>
          </cell>
          <cell r="R286">
            <v>97984.236669533435</v>
          </cell>
          <cell r="U286">
            <v>6107.6840857342504</v>
          </cell>
        </row>
        <row r="287">
          <cell r="C287" t="str">
            <v>Koefisien Alat / Buah   =  1  :  Q1</v>
          </cell>
          <cell r="G287" t="str">
            <v>(E08)</v>
          </cell>
          <cell r="H287">
            <v>6.2333333333333331E-2</v>
          </cell>
          <cell r="I287" t="str">
            <v>Jam</v>
          </cell>
          <cell r="L287" t="str">
            <v>2.</v>
          </cell>
          <cell r="N287" t="str">
            <v>Alat Bantu</v>
          </cell>
          <cell r="P287" t="str">
            <v>Ls</v>
          </cell>
          <cell r="Q287">
            <v>1</v>
          </cell>
          <cell r="R287">
            <v>325</v>
          </cell>
          <cell r="U287">
            <v>325</v>
          </cell>
        </row>
        <row r="289">
          <cell r="A289" t="str">
            <v>2.b.</v>
          </cell>
          <cell r="C289" t="str">
            <v>ALAT BANTU</v>
          </cell>
        </row>
        <row r="290">
          <cell r="C290" t="str">
            <v>- Pacul / Sekop</v>
          </cell>
          <cell r="D290" t="str">
            <v>=  4  buah</v>
          </cell>
        </row>
        <row r="291">
          <cell r="C291" t="str">
            <v>- Kunci Baut</v>
          </cell>
          <cell r="D291" t="str">
            <v>=  2  buah</v>
          </cell>
        </row>
        <row r="294">
          <cell r="A294" t="str">
            <v>3.</v>
          </cell>
          <cell r="C294" t="str">
            <v>TENAGA</v>
          </cell>
          <cell r="Q294" t="str">
            <v xml:space="preserve">JUMLAH HARGA PERALATAN   </v>
          </cell>
          <cell r="U294">
            <v>6432.6840857342504</v>
          </cell>
        </row>
        <row r="295">
          <cell r="C295" t="str">
            <v>Produksi pasang patok kilometer / hari  =  Tk x Q1</v>
          </cell>
          <cell r="G295" t="str">
            <v>Qt</v>
          </cell>
          <cell r="H295">
            <v>112.29946524064171</v>
          </cell>
          <cell r="I295" t="str">
            <v>Buah</v>
          </cell>
        </row>
        <row r="296">
          <cell r="C296" t="str">
            <v>Kebutuhan tenaga :</v>
          </cell>
          <cell r="D296" t="str">
            <v>- Mandor</v>
          </cell>
          <cell r="G296" t="str">
            <v>M</v>
          </cell>
          <cell r="H296">
            <v>1</v>
          </cell>
          <cell r="I296" t="str">
            <v>orang</v>
          </cell>
          <cell r="L296" t="str">
            <v>D.</v>
          </cell>
          <cell r="N296" t="str">
            <v>JUMLAH HARGA TENAGA, BAHAN DAN PERALATAN  ( A + B + C )</v>
          </cell>
          <cell r="U296">
            <v>328046.68433041609</v>
          </cell>
        </row>
        <row r="297">
          <cell r="D297" t="str">
            <v>- Tukang</v>
          </cell>
          <cell r="G297" t="str">
            <v>Tb</v>
          </cell>
          <cell r="H297">
            <v>2</v>
          </cell>
          <cell r="I297" t="str">
            <v>orang</v>
          </cell>
          <cell r="L297" t="str">
            <v>E.</v>
          </cell>
          <cell r="N297" t="str">
            <v>OVERHEAD &amp; PROFIT</v>
          </cell>
          <cell r="P297">
            <v>10</v>
          </cell>
          <cell r="Q297" t="str">
            <v>%  x  D</v>
          </cell>
          <cell r="U297">
            <v>32804.66843304161</v>
          </cell>
        </row>
        <row r="298">
          <cell r="D298" t="str">
            <v>- Pekerja</v>
          </cell>
          <cell r="G298" t="str">
            <v>P</v>
          </cell>
          <cell r="H298">
            <v>5</v>
          </cell>
          <cell r="I298" t="str">
            <v>orang</v>
          </cell>
          <cell r="L298" t="str">
            <v>F.</v>
          </cell>
          <cell r="N298" t="str">
            <v>HARGA SATUAN PEKERJAAN  ( D + E )</v>
          </cell>
          <cell r="U298">
            <v>360851.35276345769</v>
          </cell>
        </row>
        <row r="299">
          <cell r="C299" t="str">
            <v>Koefisien Tenaga / M3   :</v>
          </cell>
          <cell r="L299" t="str">
            <v>Note: 1</v>
          </cell>
          <cell r="N299" t="str">
            <v>SATUAN dapat berdasarkan atas jam operasi untuk Tenaga Kerja dan Peralatan, volume dan/atau ukuran</v>
          </cell>
        </row>
        <row r="300">
          <cell r="D300" t="str">
            <v>-  Mandor</v>
          </cell>
          <cell r="E300" t="str">
            <v>= (Tk x M) : Qt</v>
          </cell>
          <cell r="G300" t="str">
            <v>(L03)</v>
          </cell>
          <cell r="H300">
            <v>6.2333333333333338E-2</v>
          </cell>
          <cell r="I300" t="str">
            <v>jam</v>
          </cell>
          <cell r="N300" t="str">
            <v>berat untuk bahan-bahan.</v>
          </cell>
        </row>
        <row r="301">
          <cell r="D301" t="str">
            <v>-  Tukang</v>
          </cell>
          <cell r="E301" t="str">
            <v>= (Tk x Tb) : Qt</v>
          </cell>
          <cell r="G301" t="str">
            <v>(L02)</v>
          </cell>
          <cell r="H301">
            <v>0.12466666666666668</v>
          </cell>
          <cell r="I301" t="str">
            <v>jam</v>
          </cell>
          <cell r="L301">
            <v>2</v>
          </cell>
          <cell r="N301" t="str">
            <v>Kuantitas satuan adalah kuantitas setiap komponen untuk menyelesaikan satu satuan pekerjaan dari nomor</v>
          </cell>
        </row>
        <row r="302">
          <cell r="D302" t="str">
            <v>-  Pekerja</v>
          </cell>
          <cell r="E302" t="str">
            <v>= (Tk x P) : Qt</v>
          </cell>
          <cell r="G302" t="str">
            <v>(L01)</v>
          </cell>
          <cell r="H302">
            <v>0.31166666666666665</v>
          </cell>
          <cell r="I302" t="str">
            <v>jam</v>
          </cell>
          <cell r="N302" t="str">
            <v>mata pembayaran.</v>
          </cell>
        </row>
        <row r="303">
          <cell r="L303">
            <v>3</v>
          </cell>
          <cell r="N303" t="str">
            <v>Biaya satuan untuk peralatan sudah termasuk bahan bakar, bahan habis dipakai dan operator.</v>
          </cell>
        </row>
        <row r="304">
          <cell r="L304">
            <v>4</v>
          </cell>
          <cell r="N304" t="str">
            <v>Biaya satuan sudah termasuk pengeluaran untuk seluruh pajak yang berkaitan (tetapi tidak termasuk PPN</v>
          </cell>
        </row>
        <row r="305">
          <cell r="J305" t="str">
            <v>Berlanjut ke hal. berikut.</v>
          </cell>
          <cell r="N305" t="str">
            <v>yang dibayar dari kontrak) dan biaya-biaya lainnya.</v>
          </cell>
        </row>
        <row r="306">
          <cell r="A306" t="str">
            <v>ITEM PEMBAYARAN NO.</v>
          </cell>
          <cell r="D306" t="str">
            <v>:  8.4. (6)</v>
          </cell>
          <cell r="J306" t="str">
            <v>Analisa EI-1022</v>
          </cell>
        </row>
        <row r="307">
          <cell r="A307" t="str">
            <v>JENIS PEKERJAAN</v>
          </cell>
          <cell r="D307" t="str">
            <v>:  Patok Kilometer</v>
          </cell>
        </row>
        <row r="308">
          <cell r="A308" t="str">
            <v>SATUAN PEMBAYARAN</v>
          </cell>
          <cell r="D308" t="str">
            <v>:  BH</v>
          </cell>
          <cell r="H308" t="str">
            <v xml:space="preserve">        URAIAN ANALISA HARGA SATUAN</v>
          </cell>
        </row>
        <row r="309">
          <cell r="J309" t="str">
            <v>Lanjutan</v>
          </cell>
        </row>
        <row r="311">
          <cell r="A311" t="str">
            <v>No.</v>
          </cell>
          <cell r="C311" t="str">
            <v>U R A I A N</v>
          </cell>
          <cell r="G311" t="str">
            <v>KODE</v>
          </cell>
          <cell r="H311" t="str">
            <v>KOEF.</v>
          </cell>
          <cell r="I311" t="str">
            <v>SATUAN</v>
          </cell>
          <cell r="J311" t="str">
            <v>KETERANGAN</v>
          </cell>
        </row>
        <row r="314">
          <cell r="A314" t="str">
            <v>4.</v>
          </cell>
          <cell r="C314" t="str">
            <v>HARGA DASAR SATUAN UPAH, BAHAN DAN ALAT</v>
          </cell>
        </row>
        <row r="315">
          <cell r="C315" t="str">
            <v>Lihat lampiran.</v>
          </cell>
        </row>
        <row r="317">
          <cell r="A317" t="str">
            <v>5.</v>
          </cell>
          <cell r="C317" t="str">
            <v>ANALISA HARGA SATUAN PEKERJAAN</v>
          </cell>
        </row>
        <row r="318">
          <cell r="C318" t="str">
            <v>Lihat perhitungan dalam FORMULIR STANDAR UNTUK</v>
          </cell>
        </row>
        <row r="319">
          <cell r="C319" t="str">
            <v>PEREKEMAN ANALISA MASING-MASING HARGA</v>
          </cell>
        </row>
        <row r="320">
          <cell r="C320" t="str">
            <v>SATUAN.</v>
          </cell>
        </row>
        <row r="321">
          <cell r="C321" t="str">
            <v>Didapat Harga Satuan Pekerjaan :</v>
          </cell>
        </row>
        <row r="323">
          <cell r="C323" t="str">
            <v xml:space="preserve">Rp.  </v>
          </cell>
          <cell r="D323">
            <v>360851.35276345769</v>
          </cell>
          <cell r="E323" t="str">
            <v xml:space="preserve"> / Buah</v>
          </cell>
        </row>
        <row r="326">
          <cell r="A326" t="str">
            <v>6.</v>
          </cell>
          <cell r="C326" t="str">
            <v>MASA PELAKSANAAN YANG DIPERLUKAN</v>
          </cell>
        </row>
        <row r="327">
          <cell r="C327" t="str">
            <v>Masa Pelaksanaan :</v>
          </cell>
          <cell r="D327" t="str">
            <v>. . . . . . . . . . .</v>
          </cell>
          <cell r="E327" t="str">
            <v>bulan</v>
          </cell>
        </row>
        <row r="329">
          <cell r="A329" t="str">
            <v>7.</v>
          </cell>
          <cell r="C329" t="str">
            <v>VOLUME PEKERJAAN YANG DIPERLUKAN</v>
          </cell>
        </row>
        <row r="330">
          <cell r="C330" t="str">
            <v>Volume pekerjaan  :</v>
          </cell>
          <cell r="D330" t="e">
            <v>#REF!</v>
          </cell>
          <cell r="E330" t="str">
            <v>Buah</v>
          </cell>
        </row>
        <row r="367">
          <cell r="A367" t="str">
            <v>ITEM PEMBAYARAN NO.</v>
          </cell>
          <cell r="D367" t="str">
            <v>:  8.4. (3)</v>
          </cell>
          <cell r="J367" t="str">
            <v>Analisa LI-843</v>
          </cell>
          <cell r="T367" t="str">
            <v>Analisa LI-843</v>
          </cell>
        </row>
        <row r="368">
          <cell r="A368" t="str">
            <v>JENIS PEKERJAAN</v>
          </cell>
          <cell r="D368" t="str">
            <v>:  Rambu Jalan dengan Permukaan Pemantul Engineering Grade</v>
          </cell>
        </row>
        <row r="369">
          <cell r="A369" t="str">
            <v>SATUAN PEMBAYARAN</v>
          </cell>
          <cell r="D369" t="str">
            <v>:  BH</v>
          </cell>
          <cell r="H369" t="str">
            <v xml:space="preserve">        URAIAN ANALISA HARGA SATUAN</v>
          </cell>
          <cell r="L369" t="str">
            <v>FORMULIR STANDAR UNTUK</v>
          </cell>
        </row>
        <row r="370">
          <cell r="L370" t="str">
            <v>PEREKAMAN ANALISA MASING-MASING HARGA SATUAN</v>
          </cell>
        </row>
        <row r="371">
          <cell r="L371" t="str">
            <v/>
          </cell>
        </row>
        <row r="372">
          <cell r="A372" t="str">
            <v>No.</v>
          </cell>
          <cell r="C372" t="str">
            <v>U R A I A N</v>
          </cell>
          <cell r="G372" t="str">
            <v>KODE</v>
          </cell>
          <cell r="H372" t="str">
            <v>KOEF.</v>
          </cell>
          <cell r="I372" t="str">
            <v>SATUAN</v>
          </cell>
          <cell r="J372" t="str">
            <v>KETERANGAN</v>
          </cell>
        </row>
        <row r="374">
          <cell r="L374" t="str">
            <v>PROYEK</v>
          </cell>
          <cell r="O374" t="str">
            <v xml:space="preserve">: </v>
          </cell>
        </row>
        <row r="375">
          <cell r="A375" t="str">
            <v>I.</v>
          </cell>
          <cell r="C375" t="str">
            <v>ASUMSI</v>
          </cell>
          <cell r="L375" t="str">
            <v>No. PAKET KONTRAK</v>
          </cell>
          <cell r="O375" t="str">
            <v xml:space="preserve">: </v>
          </cell>
        </row>
        <row r="376">
          <cell r="A376">
            <v>1</v>
          </cell>
          <cell r="C376" t="str">
            <v>Menggunakan cara manual</v>
          </cell>
          <cell r="L376" t="str">
            <v>NAMA PAKET</v>
          </cell>
          <cell r="O376" t="str">
            <v>: Pemb. Jembatan Kampar</v>
          </cell>
          <cell r="R376" t="str">
            <v>PERKIRAAN VOL. PEK.</v>
          </cell>
          <cell r="T376" t="str">
            <v>:</v>
          </cell>
          <cell r="U376" t="e">
            <v>#REF!</v>
          </cell>
        </row>
        <row r="377">
          <cell r="A377">
            <v>2</v>
          </cell>
          <cell r="C377" t="str">
            <v>Lokasi pekerjaan : sepanjang jalan</v>
          </cell>
          <cell r="L377" t="str">
            <v>PROP / KAB / KOTA</v>
          </cell>
          <cell r="O377" t="str">
            <v>: Sumbar/Limapuluh Kota</v>
          </cell>
          <cell r="R377" t="str">
            <v>TOTAL HARGA (Rp.)</v>
          </cell>
          <cell r="T377" t="str">
            <v>:</v>
          </cell>
          <cell r="U377" t="e">
            <v>#REF!</v>
          </cell>
        </row>
        <row r="378">
          <cell r="A378">
            <v>3</v>
          </cell>
          <cell r="C378" t="str">
            <v>Bahan dasar (plat rambu jadi, pipa dan beton cetak)</v>
          </cell>
          <cell r="L378" t="str">
            <v>ITEM PEMBAYARAN NO.</v>
          </cell>
          <cell r="O378" t="str">
            <v>:  8.4. (3)</v>
          </cell>
          <cell r="R378" t="str">
            <v>% THD. BIAYA PROYEK</v>
          </cell>
          <cell r="T378" t="str">
            <v>:</v>
          </cell>
          <cell r="U378" t="e">
            <v>#REF!</v>
          </cell>
        </row>
        <row r="379">
          <cell r="C379" t="str">
            <v>diangkut dengan Truk ke lokasi pekerjaan</v>
          </cell>
          <cell r="L379" t="str">
            <v>JENIS PEKERJAAN</v>
          </cell>
          <cell r="O379" t="str">
            <v>:  Rambu Jalan dengan Permukaan Pemantul Engineering Grade</v>
          </cell>
        </row>
        <row r="380">
          <cell r="A380">
            <v>4</v>
          </cell>
          <cell r="C380" t="str">
            <v>Jarak rata-rata Base camp ke lokasi pekerjaan</v>
          </cell>
          <cell r="G380" t="str">
            <v>L</v>
          </cell>
          <cell r="H380">
            <v>0.75</v>
          </cell>
          <cell r="I380" t="str">
            <v>KM</v>
          </cell>
          <cell r="L380" t="str">
            <v>SATUAN PEMBAYARAN</v>
          </cell>
          <cell r="O380" t="str">
            <v>:  BH</v>
          </cell>
        </row>
        <row r="381">
          <cell r="A381">
            <v>5</v>
          </cell>
          <cell r="C381" t="str">
            <v>Jam kerja efektif per-hari</v>
          </cell>
          <cell r="G381" t="str">
            <v>Tk</v>
          </cell>
          <cell r="H381">
            <v>7</v>
          </cell>
          <cell r="I381" t="str">
            <v>jam</v>
          </cell>
        </row>
        <row r="383">
          <cell r="A383" t="str">
            <v>II.</v>
          </cell>
          <cell r="C383" t="str">
            <v>URUTAN KERJA</v>
          </cell>
          <cell r="Q383" t="str">
            <v>PERKIRAAN</v>
          </cell>
          <cell r="R383" t="str">
            <v>HARGA</v>
          </cell>
          <cell r="S383" t="str">
            <v>JUMLAH</v>
          </cell>
        </row>
        <row r="384">
          <cell r="A384">
            <v>1</v>
          </cell>
          <cell r="C384" t="str">
            <v>Kesatuan pondasi, pelat &amp; tiang rambu disiapkan dan</v>
          </cell>
          <cell r="L384" t="str">
            <v>NO.</v>
          </cell>
          <cell r="N384" t="str">
            <v>KOMPONEN</v>
          </cell>
          <cell r="P384" t="str">
            <v>SATUAN</v>
          </cell>
          <cell r="Q384" t="str">
            <v>KUANTITAS</v>
          </cell>
          <cell r="R384" t="str">
            <v>SATUAN</v>
          </cell>
          <cell r="S384" t="str">
            <v>HARGA</v>
          </cell>
        </row>
        <row r="385">
          <cell r="C385" t="str">
            <v>dipasang di tempat yang telah ditentukan</v>
          </cell>
          <cell r="R385" t="str">
            <v>(Rp.)</v>
          </cell>
          <cell r="S385" t="str">
            <v>(Rp.)</v>
          </cell>
        </row>
        <row r="387">
          <cell r="A387" t="str">
            <v>III.</v>
          </cell>
          <cell r="C387" t="str">
            <v>PEMAKAIAN BAHAN, ALAT DAN TENAGA</v>
          </cell>
        </row>
        <row r="388">
          <cell r="L388" t="str">
            <v>A.</v>
          </cell>
          <cell r="N388" t="str">
            <v>TENAGA</v>
          </cell>
        </row>
        <row r="389">
          <cell r="A389" t="str">
            <v xml:space="preserve">   1.</v>
          </cell>
          <cell r="C389" t="str">
            <v>BAHAN</v>
          </cell>
        </row>
        <row r="390">
          <cell r="A390" t="str">
            <v>1.a.</v>
          </cell>
          <cell r="C390" t="str">
            <v>Pelat Rambu Jadi (Engineering Grade)</v>
          </cell>
          <cell r="G390" t="str">
            <v>(M35)</v>
          </cell>
          <cell r="H390">
            <v>1</v>
          </cell>
          <cell r="I390" t="str">
            <v>BH</v>
          </cell>
          <cell r="L390" t="str">
            <v>1.</v>
          </cell>
          <cell r="N390" t="str">
            <v>Pekerja Biasa</v>
          </cell>
          <cell r="O390" t="str">
            <v>(L01)</v>
          </cell>
          <cell r="P390" t="str">
            <v>jam</v>
          </cell>
          <cell r="Q390">
            <v>0.56166666666666665</v>
          </cell>
          <cell r="R390">
            <v>4500</v>
          </cell>
          <cell r="U390">
            <v>2527.5</v>
          </cell>
        </row>
        <row r="391">
          <cell r="A391" t="str">
            <v>1.b.</v>
          </cell>
          <cell r="C391" t="str">
            <v>Pipa Galvanis Dia.1,6"</v>
          </cell>
          <cell r="G391" t="str">
            <v>(M24)</v>
          </cell>
          <cell r="H391">
            <v>1</v>
          </cell>
          <cell r="I391" t="str">
            <v>Batang</v>
          </cell>
          <cell r="L391" t="str">
            <v>2.</v>
          </cell>
          <cell r="N391" t="str">
            <v>Tukang</v>
          </cell>
          <cell r="O391" t="str">
            <v>(L02)</v>
          </cell>
          <cell r="P391" t="str">
            <v>jam</v>
          </cell>
          <cell r="Q391">
            <v>0.33699999999999997</v>
          </cell>
          <cell r="R391">
            <v>7000</v>
          </cell>
          <cell r="U391">
            <v>2358.9999999999995</v>
          </cell>
        </row>
        <row r="392">
          <cell r="A392" t="str">
            <v>1.c.</v>
          </cell>
          <cell r="C392" t="str">
            <v>Beton K-225</v>
          </cell>
          <cell r="G392" t="str">
            <v>(M38)</v>
          </cell>
          <cell r="H392">
            <v>1.6000000000000004E-2</v>
          </cell>
          <cell r="I392" t="str">
            <v>M3</v>
          </cell>
          <cell r="L392" t="str">
            <v>3.</v>
          </cell>
          <cell r="N392" t="str">
            <v>Mandor</v>
          </cell>
          <cell r="O392" t="str">
            <v>(L03)</v>
          </cell>
          <cell r="P392" t="str">
            <v>jam</v>
          </cell>
          <cell r="Q392">
            <v>0.11233333333333333</v>
          </cell>
          <cell r="R392">
            <v>7500</v>
          </cell>
          <cell r="U392">
            <v>842.5</v>
          </cell>
        </row>
        <row r="393">
          <cell r="A393" t="str">
            <v>1.d.</v>
          </cell>
          <cell r="C393" t="str">
            <v>Cat, dan bahan lainnya</v>
          </cell>
          <cell r="G393" t="str">
            <v>-</v>
          </cell>
          <cell r="I393" t="str">
            <v>Ls</v>
          </cell>
        </row>
        <row r="394">
          <cell r="A394" t="str">
            <v>2.</v>
          </cell>
          <cell r="C394" t="str">
            <v>ALAT</v>
          </cell>
          <cell r="Q394" t="str">
            <v xml:space="preserve">JUMLAH HARGA TENAGA   </v>
          </cell>
          <cell r="U394">
            <v>5729</v>
          </cell>
        </row>
        <row r="395">
          <cell r="A395" t="str">
            <v>2.a.</v>
          </cell>
          <cell r="C395" t="str">
            <v>DUMP TRUCK</v>
          </cell>
          <cell r="G395" t="str">
            <v>(E08)</v>
          </cell>
        </row>
        <row r="396">
          <cell r="C396" t="str">
            <v>Kapasitas 1 kali Angkut</v>
          </cell>
          <cell r="G396" t="str">
            <v>Cp</v>
          </cell>
          <cell r="H396">
            <v>15</v>
          </cell>
          <cell r="I396" t="str">
            <v>Buah</v>
          </cell>
          <cell r="L396" t="str">
            <v>B.</v>
          </cell>
          <cell r="N396" t="str">
            <v>BAHAN</v>
          </cell>
        </row>
        <row r="397">
          <cell r="C397" t="str">
            <v>Waktu Siklus  :</v>
          </cell>
          <cell r="G397" t="str">
            <v>Ts</v>
          </cell>
        </row>
        <row r="398">
          <cell r="C398" t="str">
            <v>- Memuat</v>
          </cell>
          <cell r="D398" t="str">
            <v xml:space="preserve"> =  atur, ikat, dll.</v>
          </cell>
          <cell r="G398" t="str">
            <v>T1</v>
          </cell>
          <cell r="H398">
            <v>30</v>
          </cell>
          <cell r="I398" t="str">
            <v>menit</v>
          </cell>
          <cell r="L398" t="str">
            <v>1.</v>
          </cell>
          <cell r="N398" t="str">
            <v>Pelat Rambu</v>
          </cell>
          <cell r="O398" t="str">
            <v>(M35)</v>
          </cell>
          <cell r="P398" t="str">
            <v>BH</v>
          </cell>
          <cell r="Q398">
            <v>1</v>
          </cell>
          <cell r="R398">
            <v>75000</v>
          </cell>
          <cell r="U398">
            <v>75000</v>
          </cell>
        </row>
        <row r="399">
          <cell r="C399" t="str">
            <v>- Angkut</v>
          </cell>
          <cell r="D399" t="str">
            <v xml:space="preserve"> =  (2 x L : 25 Km/Jam) x 60 menit</v>
          </cell>
          <cell r="G399" t="str">
            <v>T2</v>
          </cell>
          <cell r="H399">
            <v>3.5999999999999996</v>
          </cell>
          <cell r="I399" t="str">
            <v>menit</v>
          </cell>
          <cell r="L399" t="str">
            <v>2.</v>
          </cell>
          <cell r="N399" t="str">
            <v>Pipa Galvanis</v>
          </cell>
          <cell r="O399" t="str">
            <v>(M24)</v>
          </cell>
          <cell r="P399" t="str">
            <v>Batang</v>
          </cell>
          <cell r="Q399">
            <v>1</v>
          </cell>
          <cell r="R399">
            <v>112000</v>
          </cell>
          <cell r="U399">
            <v>112000</v>
          </cell>
        </row>
        <row r="400">
          <cell r="C400" t="str">
            <v>- Menurunkan</v>
          </cell>
          <cell r="D400" t="str">
            <v xml:space="preserve"> =  Rata-rata  2.5  menit / buah</v>
          </cell>
          <cell r="G400" t="str">
            <v>T3</v>
          </cell>
          <cell r="H400">
            <v>37.5</v>
          </cell>
          <cell r="I400" t="str">
            <v>menit</v>
          </cell>
          <cell r="L400" t="str">
            <v>3.</v>
          </cell>
          <cell r="N400" t="str">
            <v>Beton K-225</v>
          </cell>
          <cell r="O400" t="str">
            <v>(M38)</v>
          </cell>
          <cell r="P400" t="str">
            <v>M3</v>
          </cell>
          <cell r="Q400">
            <v>1.6000000000000004E-2</v>
          </cell>
          <cell r="R400">
            <v>616363.0807941712</v>
          </cell>
          <cell r="U400">
            <v>9861.809292706741</v>
          </cell>
        </row>
        <row r="401">
          <cell r="C401" t="str">
            <v>- Lain-lain</v>
          </cell>
          <cell r="D401" t="str">
            <v xml:space="preserve"> =  geser, atur, tunggu, dll.</v>
          </cell>
          <cell r="G401" t="str">
            <v>T4</v>
          </cell>
          <cell r="H401">
            <v>30</v>
          </cell>
          <cell r="I401" t="str">
            <v>menit</v>
          </cell>
          <cell r="L401" t="str">
            <v>4.</v>
          </cell>
          <cell r="N401" t="str">
            <v>Cat, dan bahan lainnya</v>
          </cell>
          <cell r="P401" t="str">
            <v>Ls</v>
          </cell>
          <cell r="Q401">
            <v>1</v>
          </cell>
          <cell r="R401">
            <v>150</v>
          </cell>
          <cell r="U401">
            <v>150</v>
          </cell>
        </row>
        <row r="402">
          <cell r="G402" t="str">
            <v>Ts</v>
          </cell>
          <cell r="H402">
            <v>101.1</v>
          </cell>
          <cell r="I402" t="str">
            <v>menit</v>
          </cell>
        </row>
        <row r="404">
          <cell r="C404" t="str">
            <v>Kap. Prod. / Jam  =</v>
          </cell>
          <cell r="D404" t="str">
            <v>Cp</v>
          </cell>
          <cell r="G404" t="str">
            <v>Q1</v>
          </cell>
          <cell r="H404">
            <v>8.9020771513353125</v>
          </cell>
          <cell r="I404" t="str">
            <v>Buah</v>
          </cell>
          <cell r="Q404" t="str">
            <v xml:space="preserve">JUMLAH HARGA BAHAN   </v>
          </cell>
          <cell r="U404">
            <v>197011.80929270675</v>
          </cell>
        </row>
        <row r="405">
          <cell r="D405" t="str">
            <v>Ts : 60</v>
          </cell>
        </row>
        <row r="406">
          <cell r="L406" t="str">
            <v>C.</v>
          </cell>
          <cell r="N406" t="str">
            <v>PERALATAN</v>
          </cell>
        </row>
        <row r="407">
          <cell r="C407" t="str">
            <v>Koefisien Alat / Buah   =  1  :  Q1</v>
          </cell>
          <cell r="G407" t="str">
            <v>(E08)</v>
          </cell>
          <cell r="H407">
            <v>0.11233333333333333</v>
          </cell>
          <cell r="I407" t="str">
            <v>Jam</v>
          </cell>
        </row>
        <row r="408">
          <cell r="L408" t="str">
            <v>1.</v>
          </cell>
          <cell r="N408" t="str">
            <v>Dump Truck</v>
          </cell>
          <cell r="O408" t="str">
            <v>(E08)</v>
          </cell>
          <cell r="P408" t="str">
            <v>Jam</v>
          </cell>
          <cell r="Q408">
            <v>0.11233333333333333</v>
          </cell>
          <cell r="R408">
            <v>97984.236669533435</v>
          </cell>
          <cell r="U408">
            <v>11006.895919210921</v>
          </cell>
        </row>
        <row r="409">
          <cell r="L409" t="str">
            <v>2.</v>
          </cell>
          <cell r="N409" t="str">
            <v>Alat Bantu</v>
          </cell>
          <cell r="P409" t="str">
            <v>Ls</v>
          </cell>
          <cell r="Q409">
            <v>1</v>
          </cell>
          <cell r="R409">
            <v>425</v>
          </cell>
          <cell r="U409">
            <v>425</v>
          </cell>
        </row>
        <row r="410">
          <cell r="A410" t="str">
            <v>2.b.</v>
          </cell>
          <cell r="C410" t="str">
            <v>ALAT BANTU</v>
          </cell>
        </row>
        <row r="411">
          <cell r="C411" t="str">
            <v>- Tang, Obeng, dll</v>
          </cell>
          <cell r="D411" t="str">
            <v>=  2  set</v>
          </cell>
        </row>
        <row r="412">
          <cell r="C412" t="str">
            <v>- Pacul / Sekop</v>
          </cell>
          <cell r="D412" t="str">
            <v>=  4  buah</v>
          </cell>
        </row>
        <row r="415">
          <cell r="A415" t="str">
            <v>3.</v>
          </cell>
          <cell r="C415" t="str">
            <v>TENAGA</v>
          </cell>
        </row>
        <row r="416">
          <cell r="C416" t="str">
            <v>Produksi pemasangan rambu dalam 1 hari  =  Tk x Q1</v>
          </cell>
          <cell r="G416" t="str">
            <v>Qt</v>
          </cell>
          <cell r="H416">
            <v>62.314540059347188</v>
          </cell>
          <cell r="I416" t="str">
            <v>Buah</v>
          </cell>
          <cell r="Q416" t="str">
            <v xml:space="preserve">JUMLAH HARGA PERALATAN   </v>
          </cell>
          <cell r="U416">
            <v>11431.895919210921</v>
          </cell>
        </row>
        <row r="417">
          <cell r="C417" t="str">
            <v>Kebutuhan tenaga :</v>
          </cell>
          <cell r="D417" t="str">
            <v>- Mandor</v>
          </cell>
          <cell r="G417" t="str">
            <v>M</v>
          </cell>
          <cell r="H417">
            <v>1</v>
          </cell>
          <cell r="I417" t="str">
            <v>orang</v>
          </cell>
        </row>
        <row r="418">
          <cell r="D418" t="str">
            <v>- Tukang</v>
          </cell>
          <cell r="G418" t="str">
            <v>Tb</v>
          </cell>
          <cell r="H418">
            <v>3</v>
          </cell>
          <cell r="I418" t="str">
            <v>orang</v>
          </cell>
          <cell r="L418" t="str">
            <v>D.</v>
          </cell>
          <cell r="N418" t="str">
            <v>JUMLAH HARGA TENAGA, BAHAN DAN PERALATAN  ( A + B + C )</v>
          </cell>
          <cell r="U418">
            <v>214172.70521191767</v>
          </cell>
        </row>
        <row r="419">
          <cell r="D419" t="str">
            <v>- Pekerja</v>
          </cell>
          <cell r="G419" t="str">
            <v>P</v>
          </cell>
          <cell r="H419">
            <v>5</v>
          </cell>
          <cell r="I419" t="str">
            <v>orang</v>
          </cell>
          <cell r="L419" t="str">
            <v>E.</v>
          </cell>
          <cell r="N419" t="str">
            <v>OVERHEAD &amp; PROFIT</v>
          </cell>
          <cell r="P419">
            <v>10</v>
          </cell>
          <cell r="Q419" t="str">
            <v>%  x  D</v>
          </cell>
          <cell r="U419">
            <v>21417.270521191767</v>
          </cell>
        </row>
        <row r="420">
          <cell r="C420" t="str">
            <v>Koefisien Tenaga / M3   :</v>
          </cell>
          <cell r="L420" t="str">
            <v>F.</v>
          </cell>
          <cell r="N420" t="str">
            <v>HARGA SATUAN PEKERJAAN  ( D + E )</v>
          </cell>
          <cell r="U420">
            <v>235589.97573310943</v>
          </cell>
        </row>
        <row r="421">
          <cell r="D421" t="str">
            <v>-  Mandor</v>
          </cell>
          <cell r="E421" t="str">
            <v>= (Tk x M) : Qt</v>
          </cell>
          <cell r="G421" t="str">
            <v>(L03)</v>
          </cell>
          <cell r="H421">
            <v>0.11233333333333333</v>
          </cell>
          <cell r="I421" t="str">
            <v>jam</v>
          </cell>
          <cell r="L421" t="str">
            <v>Note: 1</v>
          </cell>
          <cell r="N421" t="str">
            <v>SATUAN dapat berdasarkan atas jam operasi untuk Tenaga Kerja dan Peralatan, volume dan/atau ukuran</v>
          </cell>
        </row>
        <row r="422">
          <cell r="D422" t="str">
            <v>-  Tukang</v>
          </cell>
          <cell r="E422" t="str">
            <v>= (Tk x Tb) : Qt</v>
          </cell>
          <cell r="G422" t="str">
            <v>(L02)</v>
          </cell>
          <cell r="H422">
            <v>0.33699999999999997</v>
          </cell>
          <cell r="I422" t="str">
            <v>jam</v>
          </cell>
          <cell r="N422" t="str">
            <v>berat untuk bahan-bahan.</v>
          </cell>
        </row>
        <row r="423">
          <cell r="D423" t="str">
            <v>-  Pekerja</v>
          </cell>
          <cell r="E423" t="str">
            <v>= (Tk x P) : Qt</v>
          </cell>
          <cell r="G423" t="str">
            <v>(L01)</v>
          </cell>
          <cell r="H423">
            <v>0.56166666666666665</v>
          </cell>
          <cell r="I423" t="str">
            <v>jam</v>
          </cell>
          <cell r="L423">
            <v>2</v>
          </cell>
          <cell r="N423" t="str">
            <v>Kuantitas satuan adalah kuantitas setiap komponen untuk menyelesaikan satu satuan pekerjaan dari nomor</v>
          </cell>
        </row>
        <row r="424">
          <cell r="N424" t="str">
            <v>mata pembayaran.</v>
          </cell>
        </row>
        <row r="425">
          <cell r="L425">
            <v>3</v>
          </cell>
          <cell r="N425" t="str">
            <v>Biaya satuan untuk peralatan sudah termasuk bahan bakar, bahan habis dipakai dan operator.</v>
          </cell>
        </row>
        <row r="426">
          <cell r="L426">
            <v>4</v>
          </cell>
          <cell r="N426" t="str">
            <v>Biaya satuan sudah termasuk pengeluaran untuk seluruh pajak yang berkaitan (tetapi tidak termasuk PPN</v>
          </cell>
        </row>
        <row r="427">
          <cell r="J427" t="str">
            <v>Berlanjut ke hal. berikut.</v>
          </cell>
          <cell r="N427" t="str">
            <v>yang dibayar dari kontrak) dan biaya-biaya lainnya.</v>
          </cell>
        </row>
        <row r="428">
          <cell r="A428" t="str">
            <v>ITEM PEMBAYARAN NO.</v>
          </cell>
          <cell r="D428" t="str">
            <v>:  8.4. (3)</v>
          </cell>
          <cell r="J428" t="str">
            <v>Analisa LI-843</v>
          </cell>
        </row>
        <row r="429">
          <cell r="A429" t="str">
            <v>JENIS PEKERJAAN</v>
          </cell>
          <cell r="D429" t="str">
            <v>:  Rambu Jalan dengan Permukaan Pemantul Engineering Grade</v>
          </cell>
        </row>
        <row r="430">
          <cell r="A430" t="str">
            <v>SATUAN PEMBAYARAN</v>
          </cell>
          <cell r="D430" t="str">
            <v>:  BH</v>
          </cell>
          <cell r="H430" t="str">
            <v xml:space="preserve">        URAIAN ANALISA HARGA SATUAN</v>
          </cell>
        </row>
        <row r="431">
          <cell r="J431" t="str">
            <v>Lanjutan</v>
          </cell>
        </row>
        <row r="433">
          <cell r="A433" t="str">
            <v>No.</v>
          </cell>
          <cell r="C433" t="str">
            <v>U R A I A N</v>
          </cell>
          <cell r="G433" t="str">
            <v>KODE</v>
          </cell>
          <cell r="H433" t="str">
            <v>KOEF.</v>
          </cell>
          <cell r="I433" t="str">
            <v>SATUAN</v>
          </cell>
          <cell r="J433" t="str">
            <v>KETERANGAN</v>
          </cell>
        </row>
        <row r="436">
          <cell r="A436" t="str">
            <v>4.</v>
          </cell>
          <cell r="C436" t="str">
            <v>HARGA DASAR SATUAN UPAH, BAHAN DAN ALAT</v>
          </cell>
        </row>
        <row r="437">
          <cell r="C437" t="str">
            <v>Lihat lampiran.</v>
          </cell>
        </row>
        <row r="439">
          <cell r="A439" t="str">
            <v>5.</v>
          </cell>
          <cell r="C439" t="str">
            <v>ANALISA HARGA SATUAN PEKERJAAN</v>
          </cell>
        </row>
        <row r="440">
          <cell r="C440" t="str">
            <v>Lihat perhitungan dalam FORMULIR STANDAR UNTUK</v>
          </cell>
        </row>
        <row r="441">
          <cell r="C441" t="str">
            <v>PEREKEMAN ANALISA MASING-MASING HARGA</v>
          </cell>
        </row>
        <row r="442">
          <cell r="C442" t="str">
            <v>SATUAN.</v>
          </cell>
        </row>
        <row r="443">
          <cell r="C443" t="str">
            <v>Didapat Harga Satuan Pekerjaan :</v>
          </cell>
        </row>
        <row r="445">
          <cell r="C445" t="str">
            <v xml:space="preserve">Rp.  </v>
          </cell>
          <cell r="D445">
            <v>235589.97573310943</v>
          </cell>
          <cell r="E445" t="str">
            <v xml:space="preserve"> / Buah</v>
          </cell>
        </row>
        <row r="448">
          <cell r="A448" t="str">
            <v>6.</v>
          </cell>
          <cell r="C448" t="str">
            <v>MASA PELAKSANAAN YANG DIPERLUKAN</v>
          </cell>
        </row>
        <row r="449">
          <cell r="C449" t="str">
            <v>Masa Pelaksanaan :</v>
          </cell>
          <cell r="D449" t="str">
            <v>. . . . . . . . . . .</v>
          </cell>
          <cell r="E449" t="str">
            <v>bulan</v>
          </cell>
        </row>
        <row r="451">
          <cell r="A451" t="str">
            <v>7.</v>
          </cell>
          <cell r="C451" t="str">
            <v>VOLUME PEKERJAAN YANG DIPERLUKAN</v>
          </cell>
        </row>
        <row r="452">
          <cell r="C452" t="str">
            <v>Volume pekerjaan  :</v>
          </cell>
          <cell r="D452" t="e">
            <v>#REF!</v>
          </cell>
          <cell r="E452" t="str">
            <v>Buah</v>
          </cell>
        </row>
        <row r="489">
          <cell r="A489" t="str">
            <v>ITEM PEMBAYARAN NO.</v>
          </cell>
          <cell r="D489" t="str">
            <v>:  8.4. (4)</v>
          </cell>
          <cell r="J489" t="str">
            <v>Analisa LI-1032</v>
          </cell>
          <cell r="T489" t="str">
            <v>Analisa LI-1032</v>
          </cell>
        </row>
        <row r="490">
          <cell r="A490" t="str">
            <v>JENIS PEKERJAAN</v>
          </cell>
          <cell r="D490" t="str">
            <v>:  Rambu Jalan dengan Permukaan Pemantul High Intensity Grade</v>
          </cell>
        </row>
        <row r="491">
          <cell r="A491" t="str">
            <v>SATUAN PEMBAYARAN</v>
          </cell>
          <cell r="D491" t="str">
            <v>:  BH</v>
          </cell>
          <cell r="H491" t="str">
            <v xml:space="preserve">        URAIAN ANALISA HARGA SATUAN</v>
          </cell>
          <cell r="L491" t="str">
            <v>FORMULIR STANDAR UNTUK</v>
          </cell>
        </row>
        <row r="492">
          <cell r="L492" t="str">
            <v>PEREKAMAN ANALISA MASING-MASING HARGA SATUAN</v>
          </cell>
        </row>
        <row r="493">
          <cell r="L493" t="str">
            <v/>
          </cell>
        </row>
        <row r="494">
          <cell r="A494" t="str">
            <v>No.</v>
          </cell>
          <cell r="C494" t="str">
            <v>U R A I A N</v>
          </cell>
          <cell r="G494" t="str">
            <v>KODE</v>
          </cell>
          <cell r="H494" t="str">
            <v>KOEF.</v>
          </cell>
          <cell r="I494" t="str">
            <v>SATUAN</v>
          </cell>
          <cell r="J494" t="str">
            <v>KETERANGAN</v>
          </cell>
        </row>
        <row r="496">
          <cell r="L496" t="str">
            <v>PROYEK</v>
          </cell>
          <cell r="O496" t="str">
            <v xml:space="preserve">: </v>
          </cell>
        </row>
        <row r="497">
          <cell r="A497" t="str">
            <v>I.</v>
          </cell>
          <cell r="C497" t="str">
            <v>ASUMSI</v>
          </cell>
          <cell r="L497" t="str">
            <v>No. PAKET KONTRAK</v>
          </cell>
          <cell r="O497" t="str">
            <v xml:space="preserve">: </v>
          </cell>
        </row>
        <row r="498">
          <cell r="A498">
            <v>1</v>
          </cell>
          <cell r="C498" t="str">
            <v>Menggunakan cara manual</v>
          </cell>
          <cell r="L498" t="str">
            <v>NAMA PAKET</v>
          </cell>
          <cell r="O498" t="str">
            <v>: Pemb. Jembatan Kampar</v>
          </cell>
          <cell r="R498" t="str">
            <v>PERKIRAAN VOL. PEK.</v>
          </cell>
          <cell r="T498" t="str">
            <v>:</v>
          </cell>
        </row>
        <row r="499">
          <cell r="A499">
            <v>2</v>
          </cell>
          <cell r="C499" t="str">
            <v>Lokasi pekerjaan : sepanjang jalan</v>
          </cell>
          <cell r="L499" t="str">
            <v>PROP / KAB / KOTA</v>
          </cell>
          <cell r="O499" t="str">
            <v>: Sumbar/Limapuluh Kota</v>
          </cell>
          <cell r="R499" t="str">
            <v>TOTAL HARGA (Rp.)</v>
          </cell>
          <cell r="T499" t="str">
            <v>:</v>
          </cell>
        </row>
        <row r="500">
          <cell r="A500">
            <v>3</v>
          </cell>
          <cell r="C500" t="str">
            <v>Bahan dasar (plat rambu jadi, pipa dan beton cetak)</v>
          </cell>
          <cell r="L500" t="str">
            <v>ITEM PEMBAYARAN NO.</v>
          </cell>
          <cell r="O500" t="str">
            <v>:  8.4. (4)</v>
          </cell>
          <cell r="R500" t="str">
            <v>% THD. BIAYA PROYEK</v>
          </cell>
          <cell r="T500" t="str">
            <v>:</v>
          </cell>
        </row>
        <row r="501">
          <cell r="C501" t="str">
            <v>diangkut dengan Truk ke lokasi pekerjaan</v>
          </cell>
          <cell r="L501" t="str">
            <v>JENIS PEKERJAAN</v>
          </cell>
          <cell r="O501" t="str">
            <v>:  Rambu Jalan dengan Permukaan Pemantul High Intensity Grade</v>
          </cell>
        </row>
        <row r="502">
          <cell r="A502">
            <v>4</v>
          </cell>
          <cell r="C502" t="str">
            <v>Jarak rata-rata Base camp ke lokasi pekerjaan</v>
          </cell>
          <cell r="G502" t="str">
            <v>L</v>
          </cell>
          <cell r="H502">
            <v>0.75</v>
          </cell>
          <cell r="I502" t="str">
            <v>KM</v>
          </cell>
          <cell r="L502" t="str">
            <v>SATUAN PEMBAYARAN</v>
          </cell>
          <cell r="O502" t="str">
            <v>:  BH</v>
          </cell>
        </row>
        <row r="503">
          <cell r="A503">
            <v>5</v>
          </cell>
          <cell r="C503" t="str">
            <v>Jam kerja efektif per-hari</v>
          </cell>
          <cell r="G503" t="str">
            <v>Tk</v>
          </cell>
          <cell r="H503">
            <v>7</v>
          </cell>
          <cell r="I503" t="str">
            <v>jam</v>
          </cell>
        </row>
        <row r="505">
          <cell r="A505" t="str">
            <v>II.</v>
          </cell>
          <cell r="C505" t="str">
            <v>URUTAN KERJA</v>
          </cell>
          <cell r="Q505" t="str">
            <v>PERKIRAAN</v>
          </cell>
          <cell r="R505" t="str">
            <v>HARGA</v>
          </cell>
          <cell r="S505" t="str">
            <v>JUMLAH</v>
          </cell>
        </row>
        <row r="506">
          <cell r="A506">
            <v>1</v>
          </cell>
          <cell r="C506" t="str">
            <v>Kesatuan pondasi, pelat &amp; tiang rambu disiapkan dan</v>
          </cell>
          <cell r="L506" t="str">
            <v>NO.</v>
          </cell>
          <cell r="N506" t="str">
            <v>KOMPONEN</v>
          </cell>
          <cell r="P506" t="str">
            <v>SATUAN</v>
          </cell>
          <cell r="Q506" t="str">
            <v>KUANTITAS</v>
          </cell>
          <cell r="R506" t="str">
            <v>SATUAN</v>
          </cell>
          <cell r="S506" t="str">
            <v>HARGA</v>
          </cell>
        </row>
        <row r="507">
          <cell r="C507" t="str">
            <v>dipasang di tempat yang telah ditentukan</v>
          </cell>
          <cell r="R507" t="str">
            <v>(Rp.)</v>
          </cell>
          <cell r="S507" t="str">
            <v>(Rp.)</v>
          </cell>
        </row>
        <row r="509">
          <cell r="A509" t="str">
            <v>III.</v>
          </cell>
          <cell r="C509" t="str">
            <v>PEMAKAIAN BAHAN, ALAT DAN TENAGA</v>
          </cell>
        </row>
        <row r="510">
          <cell r="L510" t="str">
            <v>A.</v>
          </cell>
          <cell r="N510" t="str">
            <v>TENAGA</v>
          </cell>
        </row>
        <row r="511">
          <cell r="A511" t="str">
            <v xml:space="preserve">   1.</v>
          </cell>
          <cell r="C511" t="str">
            <v>BAHAN</v>
          </cell>
        </row>
        <row r="512">
          <cell r="A512" t="str">
            <v>1.a.</v>
          </cell>
          <cell r="C512" t="str">
            <v>Pelat Rambu Jadi (High Intensity Grade)</v>
          </cell>
          <cell r="G512" t="str">
            <v>(M35)</v>
          </cell>
          <cell r="H512">
            <v>1</v>
          </cell>
          <cell r="I512" t="str">
            <v>BH</v>
          </cell>
          <cell r="L512" t="str">
            <v>1.</v>
          </cell>
          <cell r="N512" t="str">
            <v>Pekerja Biasa</v>
          </cell>
          <cell r="O512" t="str">
            <v>(L01)</v>
          </cell>
          <cell r="P512" t="str">
            <v>jam</v>
          </cell>
          <cell r="Q512">
            <v>0.56166666666666665</v>
          </cell>
          <cell r="R512">
            <v>4500</v>
          </cell>
          <cell r="U512">
            <v>2527.5</v>
          </cell>
        </row>
        <row r="513">
          <cell r="A513" t="str">
            <v>1.b.</v>
          </cell>
          <cell r="C513" t="str">
            <v>Pipa Galvanis Dia.1,6"</v>
          </cell>
          <cell r="G513" t="str">
            <v>(M24)</v>
          </cell>
          <cell r="H513">
            <v>1</v>
          </cell>
          <cell r="I513" t="str">
            <v>Batang</v>
          </cell>
          <cell r="L513" t="str">
            <v>2.</v>
          </cell>
          <cell r="N513" t="str">
            <v>Tukang</v>
          </cell>
          <cell r="O513" t="str">
            <v>(L02)</v>
          </cell>
          <cell r="P513" t="str">
            <v>jam</v>
          </cell>
          <cell r="Q513">
            <v>0.33699999999999997</v>
          </cell>
          <cell r="R513">
            <v>7000</v>
          </cell>
          <cell r="U513">
            <v>2358.9999999999995</v>
          </cell>
        </row>
        <row r="514">
          <cell r="A514" t="str">
            <v>1.c.</v>
          </cell>
          <cell r="C514" t="str">
            <v>Beton K-225</v>
          </cell>
          <cell r="G514" t="str">
            <v>(M38)</v>
          </cell>
          <cell r="H514">
            <v>1.6000000000000004E-2</v>
          </cell>
          <cell r="I514" t="str">
            <v>M3</v>
          </cell>
          <cell r="L514" t="str">
            <v>3.</v>
          </cell>
          <cell r="N514" t="str">
            <v>Mandor</v>
          </cell>
          <cell r="O514" t="str">
            <v>(L03)</v>
          </cell>
          <cell r="P514" t="str">
            <v>jam</v>
          </cell>
          <cell r="Q514">
            <v>0.11233333333333333</v>
          </cell>
          <cell r="R514">
            <v>7500</v>
          </cell>
          <cell r="U514">
            <v>842.5</v>
          </cell>
        </row>
        <row r="515">
          <cell r="A515" t="str">
            <v>1.d.</v>
          </cell>
          <cell r="C515" t="str">
            <v>Cat, dan bahan lainnya</v>
          </cell>
          <cell r="G515" t="str">
            <v>-</v>
          </cell>
          <cell r="I515" t="str">
            <v>Ls</v>
          </cell>
        </row>
        <row r="516">
          <cell r="A516" t="str">
            <v>2.</v>
          </cell>
          <cell r="C516" t="str">
            <v>ALAT</v>
          </cell>
          <cell r="Q516" t="str">
            <v xml:space="preserve">JUMLAH HARGA TENAGA   </v>
          </cell>
          <cell r="U516">
            <v>5729</v>
          </cell>
        </row>
        <row r="517">
          <cell r="A517" t="str">
            <v>2.a.</v>
          </cell>
          <cell r="C517" t="str">
            <v>DUMP TRUCK</v>
          </cell>
          <cell r="G517" t="str">
            <v>(E08)</v>
          </cell>
        </row>
        <row r="518">
          <cell r="C518" t="str">
            <v>Kapasitas 1 kali Angkut</v>
          </cell>
          <cell r="G518" t="str">
            <v>Cp</v>
          </cell>
          <cell r="H518">
            <v>15</v>
          </cell>
          <cell r="I518" t="str">
            <v>Buah</v>
          </cell>
          <cell r="L518" t="str">
            <v>B.</v>
          </cell>
          <cell r="N518" t="str">
            <v>BAHAN</v>
          </cell>
        </row>
        <row r="519">
          <cell r="C519" t="str">
            <v>Waktu Siklus  :</v>
          </cell>
          <cell r="G519" t="str">
            <v>Ts</v>
          </cell>
        </row>
        <row r="520">
          <cell r="C520" t="str">
            <v>- Memuat</v>
          </cell>
          <cell r="D520" t="str">
            <v xml:space="preserve"> =  atur, ikat, dll.</v>
          </cell>
          <cell r="G520" t="str">
            <v>T1</v>
          </cell>
          <cell r="H520">
            <v>30</v>
          </cell>
          <cell r="I520" t="str">
            <v>menit</v>
          </cell>
          <cell r="L520" t="str">
            <v>1.</v>
          </cell>
          <cell r="N520" t="str">
            <v>Pelat Rambu</v>
          </cell>
          <cell r="O520" t="str">
            <v>(M35)</v>
          </cell>
          <cell r="P520" t="str">
            <v>BH</v>
          </cell>
          <cell r="Q520">
            <v>1</v>
          </cell>
          <cell r="R520">
            <v>100000</v>
          </cell>
          <cell r="U520">
            <v>100000</v>
          </cell>
        </row>
        <row r="521">
          <cell r="C521" t="str">
            <v>- Angkut</v>
          </cell>
          <cell r="D521" t="str">
            <v xml:space="preserve"> =  (2 x L : 25 Km/Jam) x 60 menit</v>
          </cell>
          <cell r="G521" t="str">
            <v>T2</v>
          </cell>
          <cell r="H521">
            <v>3.5999999999999996</v>
          </cell>
          <cell r="I521" t="str">
            <v>menit</v>
          </cell>
          <cell r="L521" t="str">
            <v>2.</v>
          </cell>
          <cell r="N521" t="str">
            <v>Pipa Galvanis</v>
          </cell>
          <cell r="O521" t="str">
            <v>(M24)</v>
          </cell>
          <cell r="P521" t="str">
            <v>Batang</v>
          </cell>
          <cell r="Q521">
            <v>1</v>
          </cell>
          <cell r="R521">
            <v>112000</v>
          </cell>
          <cell r="U521">
            <v>112000</v>
          </cell>
        </row>
        <row r="522">
          <cell r="C522" t="str">
            <v>- Menurunkan</v>
          </cell>
          <cell r="D522" t="str">
            <v xml:space="preserve"> =  Rata-rata  2.5  menit / buah</v>
          </cell>
          <cell r="G522" t="str">
            <v>T3</v>
          </cell>
          <cell r="H522">
            <v>37.5</v>
          </cell>
          <cell r="I522" t="str">
            <v>menit</v>
          </cell>
          <cell r="L522" t="str">
            <v>3.</v>
          </cell>
          <cell r="N522" t="str">
            <v>Beton K-225</v>
          </cell>
          <cell r="O522" t="str">
            <v>(M38)</v>
          </cell>
          <cell r="P522" t="str">
            <v>M3</v>
          </cell>
          <cell r="Q522">
            <v>1.6000000000000004E-2</v>
          </cell>
          <cell r="R522">
            <v>616363.0807941712</v>
          </cell>
          <cell r="U522">
            <v>9861.809292706741</v>
          </cell>
        </row>
        <row r="523">
          <cell r="C523" t="str">
            <v>- Lain-lain</v>
          </cell>
          <cell r="D523" t="str">
            <v xml:space="preserve"> =  geser, atur, tunggu, dll.</v>
          </cell>
          <cell r="G523" t="str">
            <v>T4</v>
          </cell>
          <cell r="H523">
            <v>30</v>
          </cell>
          <cell r="I523" t="str">
            <v>menit</v>
          </cell>
          <cell r="L523" t="str">
            <v>4.</v>
          </cell>
          <cell r="N523" t="str">
            <v>Cat, dan bahan lainnya</v>
          </cell>
          <cell r="P523" t="str">
            <v>Ls</v>
          </cell>
          <cell r="Q523">
            <v>1</v>
          </cell>
          <cell r="R523">
            <v>150</v>
          </cell>
          <cell r="U523">
            <v>150</v>
          </cell>
        </row>
        <row r="524">
          <cell r="G524" t="str">
            <v>Ts</v>
          </cell>
          <cell r="H524">
            <v>101.1</v>
          </cell>
          <cell r="I524" t="str">
            <v>menit</v>
          </cell>
        </row>
        <row r="526">
          <cell r="C526" t="str">
            <v>Kap. Prod. / Jam  =</v>
          </cell>
          <cell r="D526" t="str">
            <v>Cp</v>
          </cell>
          <cell r="G526" t="str">
            <v>Q1</v>
          </cell>
          <cell r="H526">
            <v>8.9020771513353125</v>
          </cell>
          <cell r="I526" t="str">
            <v>Buah</v>
          </cell>
          <cell r="Q526" t="str">
            <v xml:space="preserve">JUMLAH HARGA BAHAN   </v>
          </cell>
          <cell r="U526">
            <v>222011.80929270675</v>
          </cell>
        </row>
        <row r="527">
          <cell r="D527" t="str">
            <v>Ts : 60</v>
          </cell>
        </row>
        <row r="528">
          <cell r="L528" t="str">
            <v>C.</v>
          </cell>
          <cell r="N528" t="str">
            <v>PERALATAN</v>
          </cell>
        </row>
        <row r="529">
          <cell r="C529" t="str">
            <v>Koefisien Alat / Buah   =  1  :  Q1</v>
          </cell>
          <cell r="G529" t="str">
            <v>(E08)</v>
          </cell>
          <cell r="H529">
            <v>0.11233333333333333</v>
          </cell>
          <cell r="I529" t="str">
            <v>Jam</v>
          </cell>
        </row>
        <row r="530">
          <cell r="L530" t="str">
            <v>1.</v>
          </cell>
          <cell r="N530" t="str">
            <v>Dump Truck</v>
          </cell>
          <cell r="O530" t="str">
            <v>(E08)</v>
          </cell>
          <cell r="P530" t="str">
            <v>Jam</v>
          </cell>
          <cell r="Q530">
            <v>0.11233333333333333</v>
          </cell>
          <cell r="R530">
            <v>97984.236669533435</v>
          </cell>
          <cell r="U530">
            <v>11006.895919210921</v>
          </cell>
        </row>
        <row r="531">
          <cell r="L531" t="str">
            <v>2.</v>
          </cell>
          <cell r="N531" t="str">
            <v>Alat Bantu</v>
          </cell>
          <cell r="P531" t="str">
            <v>Ls</v>
          </cell>
          <cell r="Q531">
            <v>1</v>
          </cell>
          <cell r="R531">
            <v>425</v>
          </cell>
          <cell r="U531">
            <v>425</v>
          </cell>
        </row>
        <row r="532">
          <cell r="A532" t="str">
            <v>2.b.</v>
          </cell>
          <cell r="C532" t="str">
            <v>ALAT BANTU</v>
          </cell>
        </row>
        <row r="533">
          <cell r="C533" t="str">
            <v>- Tang, Obeng, dll</v>
          </cell>
          <cell r="D533" t="str">
            <v>=  2  set</v>
          </cell>
        </row>
        <row r="534">
          <cell r="C534" t="str">
            <v>- Pacul / Sekop</v>
          </cell>
          <cell r="D534" t="str">
            <v>=  4  buah</v>
          </cell>
        </row>
        <row r="537">
          <cell r="A537" t="str">
            <v>3.</v>
          </cell>
          <cell r="C537" t="str">
            <v>TENAGA</v>
          </cell>
        </row>
        <row r="538">
          <cell r="C538" t="str">
            <v>Produksi pemasangan rambu dalam 1 hari  =  Tk x Q1</v>
          </cell>
          <cell r="G538" t="str">
            <v>Qt</v>
          </cell>
          <cell r="H538">
            <v>62.314540059347188</v>
          </cell>
          <cell r="I538" t="str">
            <v>Buah</v>
          </cell>
          <cell r="Q538" t="str">
            <v xml:space="preserve">JUMLAH HARGA PERALATAN   </v>
          </cell>
          <cell r="U538">
            <v>11431.895919210921</v>
          </cell>
        </row>
        <row r="539">
          <cell r="C539" t="str">
            <v>Kebutuhan tenaga :</v>
          </cell>
          <cell r="D539" t="str">
            <v>- Mandor</v>
          </cell>
          <cell r="G539" t="str">
            <v>M</v>
          </cell>
          <cell r="H539">
            <v>1</v>
          </cell>
          <cell r="I539" t="str">
            <v>orang</v>
          </cell>
        </row>
        <row r="540">
          <cell r="D540" t="str">
            <v>- Tukang</v>
          </cell>
          <cell r="G540" t="str">
            <v>Tb</v>
          </cell>
          <cell r="H540">
            <v>3</v>
          </cell>
          <cell r="I540" t="str">
            <v>orang</v>
          </cell>
          <cell r="L540" t="str">
            <v>D.</v>
          </cell>
          <cell r="N540" t="str">
            <v>JUMLAH HARGA TENAGA, BAHAN DAN PERALATAN  ( A + B + C )</v>
          </cell>
          <cell r="U540">
            <v>239172.70521191767</v>
          </cell>
        </row>
        <row r="541">
          <cell r="D541" t="str">
            <v>- Pekerja</v>
          </cell>
          <cell r="G541" t="str">
            <v>P</v>
          </cell>
          <cell r="H541">
            <v>5</v>
          </cell>
          <cell r="I541" t="str">
            <v>orang</v>
          </cell>
          <cell r="L541" t="str">
            <v>E.</v>
          </cell>
          <cell r="N541" t="str">
            <v>OVERHEAD &amp; PROFIT</v>
          </cell>
          <cell r="P541">
            <v>10</v>
          </cell>
          <cell r="Q541" t="str">
            <v>%  x  D</v>
          </cell>
          <cell r="U541">
            <v>23917.270521191767</v>
          </cell>
        </row>
        <row r="542">
          <cell r="C542" t="str">
            <v>Koefisien Tenaga / M3   :</v>
          </cell>
          <cell r="L542" t="str">
            <v>F.</v>
          </cell>
          <cell r="N542" t="str">
            <v>HARGA SATUAN PEKERJAAN  ( D + E )</v>
          </cell>
          <cell r="U542">
            <v>263089.97573310946</v>
          </cell>
        </row>
        <row r="543">
          <cell r="D543" t="str">
            <v>-  Mandor</v>
          </cell>
          <cell r="E543" t="str">
            <v>= (Tk x M) : Qt</v>
          </cell>
          <cell r="G543" t="str">
            <v>(L03)</v>
          </cell>
          <cell r="H543">
            <v>0.11233333333333333</v>
          </cell>
          <cell r="I543" t="str">
            <v>jam</v>
          </cell>
          <cell r="L543" t="str">
            <v>Note: 1</v>
          </cell>
          <cell r="N543" t="str">
            <v>SATUAN dapat berdasarkan atas jam operasi untuk Tenaga Kerja dan Peralatan, volume dan/atau ukuran</v>
          </cell>
        </row>
        <row r="544">
          <cell r="D544" t="str">
            <v>-  Tukang</v>
          </cell>
          <cell r="E544" t="str">
            <v>= (Tk x Tb) : Qt</v>
          </cell>
          <cell r="G544" t="str">
            <v>(L02)</v>
          </cell>
          <cell r="H544">
            <v>0.33699999999999997</v>
          </cell>
          <cell r="I544" t="str">
            <v>jam</v>
          </cell>
          <cell r="N544" t="str">
            <v>berat untuk bahan-bahan.</v>
          </cell>
        </row>
        <row r="545">
          <cell r="D545" t="str">
            <v>-  Pekerja</v>
          </cell>
          <cell r="E545" t="str">
            <v>= (Tk x P) : Qt</v>
          </cell>
          <cell r="G545" t="str">
            <v>(L01)</v>
          </cell>
          <cell r="H545">
            <v>0.56166666666666665</v>
          </cell>
          <cell r="I545" t="str">
            <v>jam</v>
          </cell>
          <cell r="L545">
            <v>2</v>
          </cell>
          <cell r="N545" t="str">
            <v>Kuantitas satuan adalah kuantitas setiap komponen untuk menyelesaikan satu satuan pekerjaan dari nomor</v>
          </cell>
        </row>
        <row r="546">
          <cell r="N546" t="str">
            <v>mata pembayaran.</v>
          </cell>
        </row>
        <row r="547">
          <cell r="L547">
            <v>3</v>
          </cell>
          <cell r="N547" t="str">
            <v>Biaya satuan untuk peralatan sudah termasuk bahan bakar, bahan habis dipakai dan operator.</v>
          </cell>
        </row>
        <row r="548">
          <cell r="L548">
            <v>4</v>
          </cell>
          <cell r="N548" t="str">
            <v>Biaya satuan sudah termasuk pengeluaran untuk seluruh pajak yang berkaitan (tetapi tidak termasuk PPN</v>
          </cell>
        </row>
        <row r="549">
          <cell r="J549" t="str">
            <v>Berlanjut ke hal. berikut.</v>
          </cell>
          <cell r="N549" t="str">
            <v>yang dibayar dari kontrak) dan biaya-biaya lainnya.</v>
          </cell>
        </row>
        <row r="550">
          <cell r="A550" t="str">
            <v>ITEM PEMBAYARAN NO.</v>
          </cell>
          <cell r="D550" t="str">
            <v>:  8.4. (4)</v>
          </cell>
          <cell r="J550" t="str">
            <v>Analisa LI-1032</v>
          </cell>
        </row>
        <row r="551">
          <cell r="A551" t="str">
            <v>JENIS PEKERJAAN</v>
          </cell>
          <cell r="D551" t="str">
            <v>:  Rambu Jalan dengan Permukaan Pemantul High Intensity Grade</v>
          </cell>
        </row>
        <row r="552">
          <cell r="A552" t="str">
            <v>SATUAN PEMBAYARAN</v>
          </cell>
          <cell r="D552" t="str">
            <v>:  BH</v>
          </cell>
          <cell r="H552" t="str">
            <v xml:space="preserve">        URAIAN ANALISA HARGA SATUAN</v>
          </cell>
        </row>
        <row r="553">
          <cell r="J553" t="str">
            <v>Lanjutan</v>
          </cell>
        </row>
        <row r="555">
          <cell r="A555" t="str">
            <v>No.</v>
          </cell>
          <cell r="C555" t="str">
            <v>U R A I A N</v>
          </cell>
          <cell r="G555" t="str">
            <v>KODE</v>
          </cell>
          <cell r="H555" t="str">
            <v>KOEF.</v>
          </cell>
          <cell r="I555" t="str">
            <v>SATUAN</v>
          </cell>
          <cell r="J555" t="str">
            <v>KETERANGAN</v>
          </cell>
        </row>
        <row r="558">
          <cell r="A558" t="str">
            <v>4.</v>
          </cell>
          <cell r="C558" t="str">
            <v>HARGA DASAR SATUAN UPAH, BAHAN DAN ALAT</v>
          </cell>
        </row>
        <row r="559">
          <cell r="C559" t="str">
            <v>Lihat lampiran.</v>
          </cell>
        </row>
        <row r="561">
          <cell r="A561" t="str">
            <v>5.</v>
          </cell>
          <cell r="C561" t="str">
            <v>ANALISA HARGA SATUAN PEKERJAAN</v>
          </cell>
        </row>
        <row r="562">
          <cell r="C562" t="str">
            <v>Lihat perhitungan dalam FORMULIR STANDAR UNTUK</v>
          </cell>
        </row>
        <row r="563">
          <cell r="C563" t="str">
            <v>PEREKEMAN ANALISA MASING-MASING HARGA</v>
          </cell>
        </row>
        <row r="564">
          <cell r="C564" t="str">
            <v>SATUAN.</v>
          </cell>
        </row>
        <row r="565">
          <cell r="C565" t="str">
            <v>Didapat Harga Satuan Pekerjaan :</v>
          </cell>
        </row>
        <row r="567">
          <cell r="C567" t="str">
            <v xml:space="preserve">Rp.  </v>
          </cell>
          <cell r="D567">
            <v>263089.97573310946</v>
          </cell>
          <cell r="E567" t="str">
            <v xml:space="preserve"> / Buah</v>
          </cell>
        </row>
        <row r="570">
          <cell r="A570" t="str">
            <v>6.</v>
          </cell>
          <cell r="C570" t="str">
            <v>MASA PELAKSANAAN YANG DIPERLUKAN</v>
          </cell>
        </row>
        <row r="571">
          <cell r="C571" t="str">
            <v>Masa Pelaksanaan :</v>
          </cell>
          <cell r="D571" t="str">
            <v>. . . . . . . . . . .</v>
          </cell>
          <cell r="E571" t="str">
            <v>bulan</v>
          </cell>
        </row>
        <row r="573">
          <cell r="A573" t="str">
            <v>7.</v>
          </cell>
          <cell r="C573" t="str">
            <v>VOLUME PEKERJAAN YANG DIPERLUKAN</v>
          </cell>
        </row>
        <row r="574">
          <cell r="C574" t="str">
            <v>Volume pekerjaan  :</v>
          </cell>
          <cell r="D574">
            <v>0</v>
          </cell>
          <cell r="E574" t="str">
            <v>Buah</v>
          </cell>
        </row>
        <row r="611">
          <cell r="A611" t="str">
            <v>ITEM PEMBAYARAN NO.</v>
          </cell>
          <cell r="D611" t="str">
            <v>:  8.4. (2)</v>
          </cell>
          <cell r="J611" t="str">
            <v>Analisa EI-1041</v>
          </cell>
          <cell r="T611" t="str">
            <v>Analisa EI-1041</v>
          </cell>
        </row>
        <row r="612">
          <cell r="A612" t="str">
            <v>JENIS PEKERJAAN</v>
          </cell>
          <cell r="D612" t="str">
            <v>:  Marka Jalan bukan Termoplastik</v>
          </cell>
        </row>
        <row r="613">
          <cell r="A613" t="str">
            <v>SATUAN PEMBAYARAN</v>
          </cell>
          <cell r="D613" t="str">
            <v>:  M2</v>
          </cell>
          <cell r="H613" t="str">
            <v xml:space="preserve">        URAIAN ANALISA HARGA SATUAN</v>
          </cell>
          <cell r="L613" t="str">
            <v>FORMULIR STANDAR UNTUK</v>
          </cell>
        </row>
        <row r="614">
          <cell r="L614" t="str">
            <v>PEREKAMAN ANALISA MASING-MASING HARGA SATUAN</v>
          </cell>
        </row>
        <row r="615">
          <cell r="L615" t="str">
            <v/>
          </cell>
        </row>
        <row r="616">
          <cell r="A616" t="str">
            <v>No.</v>
          </cell>
          <cell r="C616" t="str">
            <v>U R A I A N</v>
          </cell>
          <cell r="G616" t="str">
            <v>KODE</v>
          </cell>
          <cell r="H616" t="str">
            <v>KOEF.</v>
          </cell>
          <cell r="I616" t="str">
            <v>SATUAN</v>
          </cell>
          <cell r="J616" t="str">
            <v>KETERANGAN</v>
          </cell>
        </row>
        <row r="618">
          <cell r="L618" t="str">
            <v>PROYEK</v>
          </cell>
          <cell r="O618" t="str">
            <v xml:space="preserve">: </v>
          </cell>
        </row>
        <row r="619">
          <cell r="A619" t="str">
            <v>I.</v>
          </cell>
          <cell r="C619" t="str">
            <v>ASUMSI</v>
          </cell>
          <cell r="L619" t="str">
            <v>No. PAKET KONTRAK</v>
          </cell>
          <cell r="O619" t="str">
            <v xml:space="preserve">: </v>
          </cell>
        </row>
        <row r="620">
          <cell r="A620">
            <v>1</v>
          </cell>
          <cell r="C620" t="str">
            <v>Pekerjaan dilakukan secara manual</v>
          </cell>
          <cell r="L620" t="str">
            <v>NAMA PAKET</v>
          </cell>
          <cell r="O620" t="str">
            <v>: Pemb. Jembatan Kampar</v>
          </cell>
        </row>
        <row r="621">
          <cell r="A621">
            <v>2</v>
          </cell>
          <cell r="C621" t="str">
            <v>Lokasi pekerjaan : sepanjang jalan</v>
          </cell>
          <cell r="L621" t="str">
            <v>PROP / KAB / KOTA</v>
          </cell>
          <cell r="O621" t="str">
            <v>: Sumbar/Limapuluh Kota</v>
          </cell>
        </row>
        <row r="622">
          <cell r="A622">
            <v>3</v>
          </cell>
          <cell r="C622" t="str">
            <v>Bahan dasar (besi dan kawat) diterima seluruhnya</v>
          </cell>
          <cell r="L622" t="str">
            <v>ITEM PEMBAYARAN NO.</v>
          </cell>
          <cell r="O622" t="str">
            <v>:  8.4. (2)</v>
          </cell>
          <cell r="R622" t="str">
            <v>PERKIRAAN VOL. PEK.</v>
          </cell>
          <cell r="T622" t="str">
            <v>:</v>
          </cell>
          <cell r="U622" t="e">
            <v>#REF!</v>
          </cell>
        </row>
        <row r="623">
          <cell r="C623" t="str">
            <v>di lokasi pekerjaan</v>
          </cell>
          <cell r="L623" t="str">
            <v>JENIS PEKERJAAN</v>
          </cell>
          <cell r="O623" t="str">
            <v>:  Marka Jalan bukan Termoplastik</v>
          </cell>
          <cell r="R623" t="str">
            <v>TOTAL HARGA (Rp.)</v>
          </cell>
          <cell r="T623" t="str">
            <v>:</v>
          </cell>
          <cell r="U623" t="e">
            <v>#REF!</v>
          </cell>
        </row>
        <row r="624">
          <cell r="A624">
            <v>4</v>
          </cell>
          <cell r="C624" t="str">
            <v>Jarak rata-rata Base camp ke lokasi pekerjaan</v>
          </cell>
          <cell r="G624" t="str">
            <v>L</v>
          </cell>
          <cell r="H624">
            <v>0.75</v>
          </cell>
          <cell r="I624" t="str">
            <v>KM</v>
          </cell>
          <cell r="L624" t="str">
            <v>SATUAN PEMBAYARAN</v>
          </cell>
          <cell r="O624" t="str">
            <v>:  M2</v>
          </cell>
          <cell r="R624" t="str">
            <v>% THD. BIAYA PROYEK</v>
          </cell>
          <cell r="T624" t="str">
            <v>:</v>
          </cell>
          <cell r="U624" t="e">
            <v>#REF!</v>
          </cell>
        </row>
        <row r="625">
          <cell r="A625">
            <v>5</v>
          </cell>
          <cell r="C625" t="str">
            <v>Jam kerja efektif per-hari</v>
          </cell>
          <cell r="G625" t="str">
            <v>Tk</v>
          </cell>
          <cell r="H625">
            <v>7</v>
          </cell>
          <cell r="I625" t="str">
            <v>jam</v>
          </cell>
        </row>
        <row r="626">
          <cell r="A626">
            <v>6</v>
          </cell>
          <cell r="C626" t="str">
            <v>Faktor Kehilangan Material</v>
          </cell>
          <cell r="G626" t="str">
            <v>Fh</v>
          </cell>
          <cell r="H626">
            <v>1.05</v>
          </cell>
          <cell r="I626" t="str">
            <v>-</v>
          </cell>
        </row>
        <row r="627">
          <cell r="A627">
            <v>7</v>
          </cell>
          <cell r="C627" t="str">
            <v>Tebal lapisan cat secara manual</v>
          </cell>
          <cell r="G627" t="str">
            <v>t</v>
          </cell>
          <cell r="H627">
            <v>3.8E-3</v>
          </cell>
          <cell r="I627" t="str">
            <v>M</v>
          </cell>
          <cell r="J627" t="str">
            <v xml:space="preserve"> Spec.10.4.3(2)(d)</v>
          </cell>
          <cell r="Q627" t="str">
            <v>PERKIRAAN</v>
          </cell>
          <cell r="R627" t="str">
            <v>HARGA</v>
          </cell>
          <cell r="S627" t="str">
            <v>JUMLAH</v>
          </cell>
        </row>
        <row r="628">
          <cell r="A628">
            <v>8</v>
          </cell>
          <cell r="C628" t="str">
            <v>Berat Jenis Bahan Cat</v>
          </cell>
          <cell r="G628" t="str">
            <v>BJ.Cat</v>
          </cell>
          <cell r="H628">
            <v>1</v>
          </cell>
          <cell r="I628" t="str">
            <v>Kg/Liter</v>
          </cell>
          <cell r="L628" t="str">
            <v>NO.</v>
          </cell>
          <cell r="N628" t="str">
            <v>KOMPONEN</v>
          </cell>
          <cell r="P628" t="str">
            <v>SATUAN</v>
          </cell>
          <cell r="Q628" t="str">
            <v>KUANTITAS</v>
          </cell>
          <cell r="R628" t="str">
            <v>SATUAN</v>
          </cell>
          <cell r="S628" t="str">
            <v>HARGA</v>
          </cell>
        </row>
        <row r="629">
          <cell r="A629">
            <v>9</v>
          </cell>
          <cell r="C629" t="str">
            <v>Perbandingan pemakaian bahan  :</v>
          </cell>
          <cell r="E629" t="str">
            <v>- Cat</v>
          </cell>
          <cell r="G629" t="str">
            <v>C</v>
          </cell>
          <cell r="H629">
            <v>65</v>
          </cell>
          <cell r="I629" t="str">
            <v>%</v>
          </cell>
          <cell r="R629" t="str">
            <v>(Rp.)</v>
          </cell>
          <cell r="S629" t="str">
            <v>(Rp.)</v>
          </cell>
        </row>
        <row r="630">
          <cell r="E630" t="str">
            <v>- Thinner</v>
          </cell>
          <cell r="G630" t="str">
            <v>T</v>
          </cell>
          <cell r="H630">
            <v>35</v>
          </cell>
          <cell r="I630" t="str">
            <v>%</v>
          </cell>
        </row>
        <row r="631">
          <cell r="A631" t="str">
            <v>II.</v>
          </cell>
          <cell r="C631" t="str">
            <v>URUTAN KERJA</v>
          </cell>
        </row>
        <row r="632">
          <cell r="A632">
            <v>1</v>
          </cell>
          <cell r="C632" t="str">
            <v>Permukaan jalan dibersihkan dari debu/kotoran</v>
          </cell>
          <cell r="L632" t="str">
            <v>A.</v>
          </cell>
          <cell r="N632" t="str">
            <v>TENAGA</v>
          </cell>
        </row>
        <row r="633">
          <cell r="A633">
            <v>2</v>
          </cell>
          <cell r="C633" t="str">
            <v>Cat disemprotkan dengan Compressor di atas maal</v>
          </cell>
        </row>
        <row r="634">
          <cell r="C634" t="str">
            <v>tripleks yang dipasang di permukaan jalan</v>
          </cell>
          <cell r="L634" t="str">
            <v>1.</v>
          </cell>
          <cell r="N634" t="str">
            <v>Pekerja Biasa</v>
          </cell>
          <cell r="O634" t="str">
            <v>(L01)</v>
          </cell>
          <cell r="P634" t="str">
            <v>jam</v>
          </cell>
          <cell r="Q634">
            <v>0.6</v>
          </cell>
          <cell r="R634">
            <v>4500</v>
          </cell>
          <cell r="U634">
            <v>2700</v>
          </cell>
        </row>
        <row r="635">
          <cell r="A635">
            <v>3</v>
          </cell>
          <cell r="C635" t="str">
            <v>Glass Bit diberikan segera setelah cat marka selesai</v>
          </cell>
          <cell r="L635" t="str">
            <v>2.</v>
          </cell>
          <cell r="N635" t="str">
            <v>Tukang</v>
          </cell>
          <cell r="O635" t="str">
            <v>(L02)</v>
          </cell>
          <cell r="P635" t="str">
            <v>jam</v>
          </cell>
          <cell r="Q635">
            <v>0.22499999999999998</v>
          </cell>
          <cell r="R635">
            <v>7000</v>
          </cell>
          <cell r="U635">
            <v>1574.9999999999998</v>
          </cell>
        </row>
        <row r="636">
          <cell r="C636" t="str">
            <v>disemprotkan</v>
          </cell>
          <cell r="L636" t="str">
            <v>3.</v>
          </cell>
          <cell r="N636" t="str">
            <v>Mandor</v>
          </cell>
          <cell r="O636" t="str">
            <v>(L03)</v>
          </cell>
          <cell r="P636" t="str">
            <v>jam</v>
          </cell>
          <cell r="Q636">
            <v>7.4999999999999997E-2</v>
          </cell>
          <cell r="R636">
            <v>7500</v>
          </cell>
          <cell r="U636">
            <v>562.5</v>
          </cell>
        </row>
        <row r="638">
          <cell r="A638" t="str">
            <v>III.</v>
          </cell>
          <cell r="C638" t="str">
            <v>PEMAKAIAN BAHAN, ALAT DAN TENAGA</v>
          </cell>
          <cell r="Q638" t="str">
            <v xml:space="preserve">JUMLAH HARGA TENAGA   </v>
          </cell>
          <cell r="U638">
            <v>4837.5</v>
          </cell>
        </row>
        <row r="640">
          <cell r="A640" t="str">
            <v xml:space="preserve">   1.</v>
          </cell>
          <cell r="C640" t="str">
            <v>BAHAN</v>
          </cell>
          <cell r="L640" t="str">
            <v>B.</v>
          </cell>
          <cell r="N640" t="str">
            <v>BAHAN</v>
          </cell>
        </row>
        <row r="641">
          <cell r="A641" t="str">
            <v>1.a.</v>
          </cell>
          <cell r="C641" t="str">
            <v>Cat Marka Non Thermoplastic</v>
          </cell>
          <cell r="E641" t="str">
            <v>=  C x R x (BJ.Cat)</v>
          </cell>
          <cell r="G641" t="str">
            <v>(M17)</v>
          </cell>
          <cell r="H641">
            <v>1.9500000000000002</v>
          </cell>
          <cell r="I641" t="str">
            <v>Kg</v>
          </cell>
        </row>
        <row r="642">
          <cell r="A642" t="str">
            <v>1.b.</v>
          </cell>
          <cell r="C642" t="str">
            <v>Minyak Pencair (Thinner)</v>
          </cell>
          <cell r="E642" t="str">
            <v>=  T x R</v>
          </cell>
          <cell r="G642" t="str">
            <v>(M33)</v>
          </cell>
          <cell r="H642">
            <v>1.0499999999999998</v>
          </cell>
          <cell r="I642" t="str">
            <v>Liter</v>
          </cell>
          <cell r="L642" t="str">
            <v>1.</v>
          </cell>
          <cell r="N642" t="str">
            <v>Cat Marka</v>
          </cell>
          <cell r="O642" t="str">
            <v>(M17)</v>
          </cell>
          <cell r="P642" t="str">
            <v>Kg</v>
          </cell>
          <cell r="Q642">
            <v>1.9500000000000002</v>
          </cell>
          <cell r="R642">
            <v>20000</v>
          </cell>
          <cell r="U642">
            <v>39000</v>
          </cell>
        </row>
        <row r="643">
          <cell r="A643" t="str">
            <v>1.c.</v>
          </cell>
          <cell r="C643" t="str">
            <v>Blass Bead</v>
          </cell>
          <cell r="G643" t="str">
            <v>(M34)</v>
          </cell>
          <cell r="H643">
            <v>0.45</v>
          </cell>
          <cell r="I643" t="str">
            <v>Kg</v>
          </cell>
          <cell r="J643" t="str">
            <v xml:space="preserve"> Spec.10.4.3(2)(e)</v>
          </cell>
          <cell r="L643" t="str">
            <v>2.</v>
          </cell>
          <cell r="N643" t="str">
            <v>Thinner</v>
          </cell>
          <cell r="O643" t="str">
            <v>(M33)</v>
          </cell>
          <cell r="P643" t="str">
            <v>Liter</v>
          </cell>
          <cell r="Q643">
            <v>1.0499999999999998</v>
          </cell>
          <cell r="R643">
            <v>4500</v>
          </cell>
          <cell r="U643">
            <v>4724.9999999999991</v>
          </cell>
        </row>
        <row r="644">
          <cell r="L644" t="str">
            <v>3.</v>
          </cell>
          <cell r="N644" t="str">
            <v>Blass Bit</v>
          </cell>
          <cell r="O644" t="str">
            <v>(M34)</v>
          </cell>
          <cell r="P644" t="str">
            <v>Kg</v>
          </cell>
          <cell r="Q644">
            <v>0.45</v>
          </cell>
          <cell r="R644">
            <v>15000</v>
          </cell>
          <cell r="U644">
            <v>6750</v>
          </cell>
        </row>
        <row r="646">
          <cell r="A646" t="str">
            <v>2.</v>
          </cell>
          <cell r="C646" t="str">
            <v>ALAT</v>
          </cell>
        </row>
        <row r="647">
          <cell r="A647" t="str">
            <v>2.a.</v>
          </cell>
          <cell r="C647" t="str">
            <v>COMPRESSOR</v>
          </cell>
          <cell r="G647" t="str">
            <v>(E05)</v>
          </cell>
        </row>
        <row r="648">
          <cell r="C648" t="str">
            <v>Kapasitas penyemprotan</v>
          </cell>
          <cell r="G648" t="str">
            <v>V</v>
          </cell>
          <cell r="H648">
            <v>40</v>
          </cell>
          <cell r="I648" t="str">
            <v>Ltr/Jam</v>
          </cell>
          <cell r="Q648" t="str">
            <v xml:space="preserve">JUMLAH HARGA BAHAN   </v>
          </cell>
          <cell r="U648">
            <v>50475</v>
          </cell>
        </row>
        <row r="649">
          <cell r="C649" t="str">
            <v>Jumlah cat cair  =</v>
          </cell>
          <cell r="D649" t="str">
            <v>(1 M x 1 M) x t x 1000</v>
          </cell>
          <cell r="G649" t="str">
            <v>R</v>
          </cell>
          <cell r="H649">
            <v>3</v>
          </cell>
          <cell r="I649" t="str">
            <v>Ltr/M2</v>
          </cell>
        </row>
        <row r="650">
          <cell r="L650" t="str">
            <v>C.</v>
          </cell>
          <cell r="N650" t="str">
            <v>PERALATAN</v>
          </cell>
        </row>
        <row r="651">
          <cell r="C651" t="str">
            <v>Kap. Prod. / Jam  =</v>
          </cell>
          <cell r="D651" t="str">
            <v xml:space="preserve">  V : R</v>
          </cell>
          <cell r="G651" t="str">
            <v>Q1</v>
          </cell>
          <cell r="H651">
            <v>13.333333333333334</v>
          </cell>
          <cell r="I651" t="str">
            <v>M2/Jam</v>
          </cell>
        </row>
        <row r="652">
          <cell r="L652" t="str">
            <v>1.</v>
          </cell>
          <cell r="N652" t="str">
            <v>Compressor</v>
          </cell>
          <cell r="O652" t="str">
            <v>(E05)</v>
          </cell>
          <cell r="P652" t="str">
            <v>Jam</v>
          </cell>
          <cell r="Q652">
            <v>7.4999999999999997E-2</v>
          </cell>
          <cell r="R652">
            <v>110410.09454193829</v>
          </cell>
          <cell r="U652">
            <v>8280.7570906453711</v>
          </cell>
        </row>
        <row r="653">
          <cell r="C653" t="str">
            <v>Koef. Alat / M2</v>
          </cell>
          <cell r="D653" t="str">
            <v>=  1 : Q1</v>
          </cell>
          <cell r="G653" t="str">
            <v>(E05)</v>
          </cell>
          <cell r="H653">
            <v>7.4999999999999997E-2</v>
          </cell>
          <cell r="I653" t="str">
            <v>Jam</v>
          </cell>
          <cell r="L653" t="str">
            <v>2.</v>
          </cell>
          <cell r="N653" t="str">
            <v>Dump Truck</v>
          </cell>
          <cell r="O653" t="str">
            <v>(E08)</v>
          </cell>
          <cell r="P653" t="str">
            <v>Jam</v>
          </cell>
          <cell r="Q653">
            <v>7.4999999999999997E-2</v>
          </cell>
          <cell r="R653">
            <v>97984.236669533435</v>
          </cell>
          <cell r="U653">
            <v>7348.8177502150074</v>
          </cell>
        </row>
        <row r="654">
          <cell r="L654" t="str">
            <v>3.</v>
          </cell>
          <cell r="N654" t="str">
            <v>Alat Bantu</v>
          </cell>
          <cell r="P654" t="str">
            <v>Ls</v>
          </cell>
          <cell r="Q654">
            <v>1</v>
          </cell>
          <cell r="R654">
            <v>200</v>
          </cell>
          <cell r="U654">
            <v>200</v>
          </cell>
        </row>
        <row r="657">
          <cell r="A657" t="str">
            <v>2.b.</v>
          </cell>
          <cell r="C657" t="str">
            <v>DUMP TRUCK</v>
          </cell>
          <cell r="G657" t="str">
            <v>(E08)</v>
          </cell>
        </row>
        <row r="658">
          <cell r="C658" t="str">
            <v>Pada dasarnya alat ini digunakan bersama-sama</v>
          </cell>
        </row>
        <row r="659">
          <cell r="C659" t="str">
            <v>dengan Compressor</v>
          </cell>
          <cell r="G659" t="str">
            <v>Q3</v>
          </cell>
          <cell r="H659">
            <v>13.333333333333334</v>
          </cell>
          <cell r="I659" t="str">
            <v>M2/Jam</v>
          </cell>
        </row>
        <row r="660">
          <cell r="C660" t="str">
            <v>Koef. Alat / M2</v>
          </cell>
          <cell r="D660" t="str">
            <v>=  1 : Q3</v>
          </cell>
          <cell r="G660" t="str">
            <v>(E08)</v>
          </cell>
          <cell r="H660">
            <v>7.4999999999999997E-2</v>
          </cell>
          <cell r="I660" t="str">
            <v>Jam</v>
          </cell>
          <cell r="Q660" t="str">
            <v xml:space="preserve">JUMLAH HARGA PERALATAN   </v>
          </cell>
          <cell r="U660">
            <v>15829.574840860379</v>
          </cell>
        </row>
        <row r="662">
          <cell r="A662" t="str">
            <v>2.c.</v>
          </cell>
          <cell r="C662" t="str">
            <v>ALAT BANTU</v>
          </cell>
          <cell r="I662" t="str">
            <v>Ls</v>
          </cell>
          <cell r="L662" t="str">
            <v>D.</v>
          </cell>
          <cell r="N662" t="str">
            <v>JUMLAH HARGA TENAGA, BAHAN DAN PERALATAN  ( A + B + C )</v>
          </cell>
          <cell r="U662">
            <v>71142.074840860383</v>
          </cell>
        </row>
        <row r="663">
          <cell r="C663" t="str">
            <v>Diperlukan  :</v>
          </cell>
          <cell r="L663" t="str">
            <v>E.</v>
          </cell>
          <cell r="N663" t="str">
            <v>OVERHEAD &amp; PROFIT</v>
          </cell>
          <cell r="P663">
            <v>10</v>
          </cell>
          <cell r="Q663" t="str">
            <v>%  x  D</v>
          </cell>
          <cell r="U663">
            <v>7114.2074840860387</v>
          </cell>
        </row>
        <row r="664">
          <cell r="C664" t="str">
            <v>- Sapu Lidi</v>
          </cell>
          <cell r="E664" t="str">
            <v>=  3  buah</v>
          </cell>
          <cell r="L664" t="str">
            <v>F.</v>
          </cell>
          <cell r="N664" t="str">
            <v>HARGA SATUAN PEKERJAAN  ( D + E )</v>
          </cell>
          <cell r="U664">
            <v>78256.282324946427</v>
          </cell>
        </row>
        <row r="665">
          <cell r="C665" t="str">
            <v>- Sikat Ijuk</v>
          </cell>
          <cell r="E665" t="str">
            <v>=  3  buah</v>
          </cell>
          <cell r="L665" t="str">
            <v>Note: 1</v>
          </cell>
          <cell r="N665" t="str">
            <v>SATUAN dapat berdasarkan atas jam operasi untuk Tenaga Kerja dan Peralatan, volume dan/atau ukuran</v>
          </cell>
        </row>
        <row r="666">
          <cell r="C666" t="str">
            <v>- Rambu-rambu pengaman</v>
          </cell>
          <cell r="E666" t="str">
            <v>=  2  buah</v>
          </cell>
          <cell r="N666" t="str">
            <v>berat untuk bahan-bahan.</v>
          </cell>
        </row>
        <row r="667">
          <cell r="C667" t="str">
            <v>- Maal Tripleks</v>
          </cell>
          <cell r="E667" t="str">
            <v>=  4  lembar</v>
          </cell>
          <cell r="L667">
            <v>2</v>
          </cell>
          <cell r="N667" t="str">
            <v>Kuantitas satuan adalah kuantitas setiap komponen untuk menyelesaikan satu satuan pekerjaan dari nomor</v>
          </cell>
        </row>
        <row r="668">
          <cell r="N668" t="str">
            <v>mata pembayaran.</v>
          </cell>
        </row>
        <row r="669">
          <cell r="L669">
            <v>3</v>
          </cell>
          <cell r="N669" t="str">
            <v>Biaya satuan untuk peralatan sudah termasuk bahan bakar, bahan habis dipakai dan operator.</v>
          </cell>
        </row>
        <row r="670">
          <cell r="L670">
            <v>4</v>
          </cell>
          <cell r="N670" t="str">
            <v>Biaya satuan sudah termasuk pengeluaran untuk seluruh pajak yang berkaitan (tetapi tidak termasuk PPN</v>
          </cell>
        </row>
        <row r="671">
          <cell r="J671" t="str">
            <v>Berlanjut ke hal. berikut.</v>
          </cell>
          <cell r="N671" t="str">
            <v>yang dibayar dari kontrak) dan biaya-biaya lainnya.</v>
          </cell>
        </row>
        <row r="672">
          <cell r="A672" t="str">
            <v>ITEM PEMBAYARAN NO.</v>
          </cell>
          <cell r="D672" t="str">
            <v>:  8.4. (2)</v>
          </cell>
          <cell r="J672" t="str">
            <v>Analisa EI-1041</v>
          </cell>
        </row>
        <row r="673">
          <cell r="A673" t="str">
            <v>JENIS PEKERJAAN</v>
          </cell>
          <cell r="D673" t="str">
            <v>:  Marka Jalan bukan Termoplastik</v>
          </cell>
        </row>
        <row r="674">
          <cell r="A674" t="str">
            <v>SATUAN PEMBAYARAN</v>
          </cell>
          <cell r="D674" t="str">
            <v>:  M2</v>
          </cell>
          <cell r="H674" t="str">
            <v xml:space="preserve">        URAIAN ANALISA HARGA SATUAN</v>
          </cell>
        </row>
        <row r="675">
          <cell r="J675" t="str">
            <v>Lanjutan</v>
          </cell>
        </row>
        <row r="677">
          <cell r="A677" t="str">
            <v>No.</v>
          </cell>
          <cell r="C677" t="str">
            <v>U R A I A N</v>
          </cell>
          <cell r="G677" t="str">
            <v>KODE</v>
          </cell>
          <cell r="H677" t="str">
            <v>KOEF.</v>
          </cell>
          <cell r="I677" t="str">
            <v>SATUAN</v>
          </cell>
          <cell r="J677" t="str">
            <v>KETERANGAN</v>
          </cell>
        </row>
        <row r="680">
          <cell r="A680" t="str">
            <v>3.</v>
          </cell>
          <cell r="C680" t="str">
            <v>TENAGA</v>
          </cell>
        </row>
        <row r="681">
          <cell r="C681" t="str">
            <v>Produksi pekerjaan per hari  =  Q1 x Tk</v>
          </cell>
          <cell r="G681" t="str">
            <v>Qt</v>
          </cell>
          <cell r="H681">
            <v>93.333333333333343</v>
          </cell>
          <cell r="I681" t="str">
            <v>M2</v>
          </cell>
        </row>
        <row r="682">
          <cell r="C682" t="str">
            <v>dibutuhkan tenaga :</v>
          </cell>
          <cell r="D682" t="str">
            <v>- Mandor</v>
          </cell>
          <cell r="G682" t="str">
            <v>M</v>
          </cell>
          <cell r="H682">
            <v>1</v>
          </cell>
          <cell r="I682" t="str">
            <v>orang</v>
          </cell>
        </row>
        <row r="683">
          <cell r="D683" t="str">
            <v>- Tukang Cat</v>
          </cell>
          <cell r="G683" t="str">
            <v>Tb</v>
          </cell>
          <cell r="H683">
            <v>3</v>
          </cell>
          <cell r="I683" t="str">
            <v>orang</v>
          </cell>
        </row>
        <row r="684">
          <cell r="D684" t="str">
            <v>- Pekerja</v>
          </cell>
          <cell r="G684" t="str">
            <v>P</v>
          </cell>
          <cell r="H684">
            <v>8</v>
          </cell>
          <cell r="I684" t="str">
            <v>orang</v>
          </cell>
        </row>
        <row r="686">
          <cell r="C686" t="str">
            <v>Koefisien Tenaga / Kg  :</v>
          </cell>
        </row>
        <row r="687">
          <cell r="D687" t="str">
            <v>-  Mandor</v>
          </cell>
          <cell r="E687" t="str">
            <v>=  ( M x Tk ) : Qt</v>
          </cell>
          <cell r="G687" t="str">
            <v>(L03)</v>
          </cell>
          <cell r="H687">
            <v>7.4999999999999997E-2</v>
          </cell>
          <cell r="I687" t="str">
            <v>jam</v>
          </cell>
        </row>
        <row r="688">
          <cell r="D688" t="str">
            <v>- Tukang</v>
          </cell>
          <cell r="E688" t="str">
            <v>=  ( Tb x Tk ) : Qt</v>
          </cell>
          <cell r="G688" t="str">
            <v>(L02)</v>
          </cell>
          <cell r="H688">
            <v>0.22499999999999998</v>
          </cell>
          <cell r="I688" t="str">
            <v>jam</v>
          </cell>
        </row>
        <row r="689">
          <cell r="D689" t="str">
            <v>-  Pekerja</v>
          </cell>
          <cell r="E689" t="str">
            <v>=  ( P x Tk ) : Qt</v>
          </cell>
          <cell r="G689" t="str">
            <v>(L01)</v>
          </cell>
          <cell r="H689">
            <v>0.6</v>
          </cell>
          <cell r="I689" t="str">
            <v>jam</v>
          </cell>
        </row>
        <row r="691">
          <cell r="A691" t="str">
            <v>4.</v>
          </cell>
          <cell r="C691" t="str">
            <v>HARGA DASAR SATUAN UPAH, BAHAN DAN ALAT</v>
          </cell>
        </row>
        <row r="692">
          <cell r="C692" t="str">
            <v>Lihat lampiran.</v>
          </cell>
        </row>
        <row r="694">
          <cell r="A694" t="str">
            <v>5.</v>
          </cell>
          <cell r="C694" t="str">
            <v>ANALISA HARGA SATUAN PEKERJAAN</v>
          </cell>
        </row>
        <row r="695">
          <cell r="C695" t="str">
            <v>Lihat perhitungan dalam FORMULIR STANDAR UNTUK</v>
          </cell>
        </row>
        <row r="696">
          <cell r="C696" t="str">
            <v>PEREKEMAN ANALISA MASING-MASING HARGA</v>
          </cell>
        </row>
        <row r="697">
          <cell r="C697" t="str">
            <v>SATUAN.</v>
          </cell>
        </row>
        <row r="698">
          <cell r="C698" t="str">
            <v>Didapat Harga Satuan Pekerjaan :</v>
          </cell>
        </row>
        <row r="700">
          <cell r="C700" t="str">
            <v xml:space="preserve">Rp.  </v>
          </cell>
          <cell r="D700">
            <v>78256.282324946427</v>
          </cell>
          <cell r="E700" t="str">
            <v xml:space="preserve"> / M2</v>
          </cell>
        </row>
        <row r="704">
          <cell r="A704" t="str">
            <v>6.</v>
          </cell>
          <cell r="C704" t="str">
            <v>MASA PELAKSANAAN YANG DIPERLUKAN</v>
          </cell>
        </row>
        <row r="705">
          <cell r="C705" t="str">
            <v>Masa Pelaksanaan :</v>
          </cell>
          <cell r="D705" t="str">
            <v>. . . . . . . . . . .</v>
          </cell>
          <cell r="E705" t="str">
            <v>bulan</v>
          </cell>
        </row>
        <row r="707">
          <cell r="A707" t="str">
            <v>7.</v>
          </cell>
          <cell r="C707" t="str">
            <v>VOLUME PEKERJAAN YANG DIPERLUKAN</v>
          </cell>
        </row>
        <row r="708">
          <cell r="C708" t="str">
            <v>Volume pekerjaan  :</v>
          </cell>
          <cell r="D708" t="e">
            <v>#REF!</v>
          </cell>
          <cell r="E708" t="str">
            <v>M2</v>
          </cell>
        </row>
        <row r="731">
          <cell r="A731" t="str">
            <v>ITEM PEMBAYARAN NO.</v>
          </cell>
          <cell r="D731" t="str">
            <v>:  8.4. (1)</v>
          </cell>
          <cell r="J731" t="str">
            <v>Analisa EI-1042</v>
          </cell>
          <cell r="T731" t="str">
            <v>Analisa EI-1042</v>
          </cell>
        </row>
        <row r="732">
          <cell r="A732" t="str">
            <v>JENIS PEKERJAAN</v>
          </cell>
          <cell r="D732" t="str">
            <v>:  Marka Jalan Termoplastik</v>
          </cell>
        </row>
        <row r="733">
          <cell r="A733" t="str">
            <v>SATUAN PEMBAYARAN</v>
          </cell>
          <cell r="D733" t="str">
            <v>:  M2</v>
          </cell>
          <cell r="H733" t="str">
            <v xml:space="preserve">        URAIAN ANALISA HARGA SATUAN</v>
          </cell>
          <cell r="L733" t="str">
            <v>FORMULIR STANDAR UNTUK</v>
          </cell>
        </row>
        <row r="734">
          <cell r="L734" t="str">
            <v>PEREKAMAN ANALISA MASING-MASING HARGA SATUAN</v>
          </cell>
        </row>
        <row r="735">
          <cell r="L735" t="str">
            <v/>
          </cell>
        </row>
        <row r="736">
          <cell r="A736" t="str">
            <v>No.</v>
          </cell>
          <cell r="C736" t="str">
            <v>U R A I A N</v>
          </cell>
          <cell r="G736" t="str">
            <v>KODE</v>
          </cell>
          <cell r="H736" t="str">
            <v>KOEF.</v>
          </cell>
          <cell r="I736" t="str">
            <v>SATUAN</v>
          </cell>
          <cell r="J736" t="str">
            <v>KETERANGAN</v>
          </cell>
        </row>
        <row r="738">
          <cell r="L738" t="str">
            <v>PROYEK</v>
          </cell>
          <cell r="O738" t="str">
            <v xml:space="preserve">: </v>
          </cell>
        </row>
        <row r="739">
          <cell r="A739" t="str">
            <v>I.</v>
          </cell>
          <cell r="C739" t="str">
            <v>ASUMSI</v>
          </cell>
          <cell r="L739" t="str">
            <v>No. PAKET KONTRAK</v>
          </cell>
          <cell r="O739" t="str">
            <v xml:space="preserve">: </v>
          </cell>
        </row>
        <row r="740">
          <cell r="A740">
            <v>1</v>
          </cell>
          <cell r="C740" t="str">
            <v>Pekerjaan dilakukan secara manual</v>
          </cell>
          <cell r="L740" t="str">
            <v>NAMA PAKET</v>
          </cell>
          <cell r="O740" t="str">
            <v>: Pemb. Jembatan Kampar</v>
          </cell>
        </row>
        <row r="741">
          <cell r="A741">
            <v>2</v>
          </cell>
          <cell r="C741" t="str">
            <v>Lokasi pekerjaan : sepanjang jalan</v>
          </cell>
          <cell r="L741" t="str">
            <v>PROP / KAB / KOTA</v>
          </cell>
          <cell r="O741" t="str">
            <v>: Sumbar/Limapuluh Kota</v>
          </cell>
        </row>
        <row r="742">
          <cell r="A742">
            <v>3</v>
          </cell>
          <cell r="C742" t="str">
            <v>Bahan dasar (besi dan kawat) diterima seluruhnya</v>
          </cell>
          <cell r="L742" t="str">
            <v>ITEM PEMBAYARAN NO.</v>
          </cell>
          <cell r="O742" t="str">
            <v>:  8.4. (1)</v>
          </cell>
          <cell r="R742" t="str">
            <v>PERKIRAAN VOL. PEK.</v>
          </cell>
          <cell r="T742" t="str">
            <v>:</v>
          </cell>
          <cell r="U742" t="e">
            <v>#REF!</v>
          </cell>
        </row>
        <row r="743">
          <cell r="C743" t="str">
            <v>di lokasi pekerjaan</v>
          </cell>
          <cell r="L743" t="str">
            <v>JENIS PEKERJAAN</v>
          </cell>
          <cell r="O743" t="str">
            <v>:  Marka Jalan Termoplastik</v>
          </cell>
          <cell r="R743" t="str">
            <v>TOTAL HARGA (Rp.)</v>
          </cell>
          <cell r="T743" t="str">
            <v>:</v>
          </cell>
          <cell r="U743" t="e">
            <v>#REF!</v>
          </cell>
        </row>
        <row r="744">
          <cell r="A744">
            <v>4</v>
          </cell>
          <cell r="C744" t="str">
            <v>Jarak rata-rata Base camp ke lokasi pekerjaan</v>
          </cell>
          <cell r="G744" t="str">
            <v>L</v>
          </cell>
          <cell r="H744">
            <v>0.75</v>
          </cell>
          <cell r="I744" t="str">
            <v>KM</v>
          </cell>
          <cell r="L744" t="str">
            <v>SATUAN PEMBAYARAN</v>
          </cell>
          <cell r="O744" t="str">
            <v>:  M2</v>
          </cell>
          <cell r="R744" t="str">
            <v>% THD. BIAYA PROYEK</v>
          </cell>
          <cell r="T744" t="str">
            <v>:</v>
          </cell>
          <cell r="U744" t="e">
            <v>#REF!</v>
          </cell>
        </row>
        <row r="745">
          <cell r="A745">
            <v>5</v>
          </cell>
          <cell r="C745" t="str">
            <v>Jam kerja efektif per-hari</v>
          </cell>
          <cell r="G745" t="str">
            <v>Tk</v>
          </cell>
          <cell r="H745">
            <v>7</v>
          </cell>
          <cell r="I745" t="str">
            <v>jam</v>
          </cell>
        </row>
        <row r="746">
          <cell r="A746">
            <v>6</v>
          </cell>
          <cell r="C746" t="str">
            <v>Faktor Kehilangan Material</v>
          </cell>
          <cell r="G746" t="str">
            <v>Fh</v>
          </cell>
          <cell r="H746">
            <v>1.05</v>
          </cell>
          <cell r="I746" t="str">
            <v>-</v>
          </cell>
        </row>
        <row r="747">
          <cell r="A747">
            <v>7</v>
          </cell>
          <cell r="C747" t="str">
            <v>Tebal lapisan cat secara manual</v>
          </cell>
          <cell r="G747" t="str">
            <v>t</v>
          </cell>
          <cell r="H747">
            <v>1.4999999999999999E-2</v>
          </cell>
          <cell r="I747" t="str">
            <v>M</v>
          </cell>
          <cell r="J747" t="str">
            <v xml:space="preserve"> Spec.10.4.3(2)(d)</v>
          </cell>
          <cell r="Q747" t="str">
            <v>PERKIRAAN</v>
          </cell>
          <cell r="R747" t="str">
            <v>HARGA</v>
          </cell>
          <cell r="S747" t="str">
            <v>JUMLAH</v>
          </cell>
        </row>
        <row r="748">
          <cell r="A748">
            <v>8</v>
          </cell>
          <cell r="C748" t="str">
            <v>Berat Jenis Bahan Cat</v>
          </cell>
          <cell r="G748" t="str">
            <v>BJ.Cat</v>
          </cell>
          <cell r="H748">
            <v>1</v>
          </cell>
          <cell r="I748" t="str">
            <v>Kg/Liter</v>
          </cell>
          <cell r="L748" t="str">
            <v>NO.</v>
          </cell>
          <cell r="N748" t="str">
            <v>KOMPONEN</v>
          </cell>
          <cell r="P748" t="str">
            <v>SATUAN</v>
          </cell>
          <cell r="Q748" t="str">
            <v>KUANTITAS</v>
          </cell>
          <cell r="R748" t="str">
            <v>SATUAN</v>
          </cell>
          <cell r="S748" t="str">
            <v>HARGA</v>
          </cell>
        </row>
        <row r="749">
          <cell r="A749">
            <v>9</v>
          </cell>
          <cell r="C749" t="str">
            <v>Perbandingan pemakaian bahan  :</v>
          </cell>
          <cell r="E749" t="str">
            <v>- Cat</v>
          </cell>
          <cell r="G749" t="str">
            <v>C</v>
          </cell>
          <cell r="H749">
            <v>65</v>
          </cell>
          <cell r="I749" t="str">
            <v>%</v>
          </cell>
          <cell r="R749" t="str">
            <v>(Rp.)</v>
          </cell>
          <cell r="S749" t="str">
            <v>(Rp.)</v>
          </cell>
        </row>
        <row r="750">
          <cell r="E750" t="str">
            <v>- Thinner</v>
          </cell>
          <cell r="G750" t="str">
            <v>T</v>
          </cell>
          <cell r="H750">
            <v>35</v>
          </cell>
          <cell r="I750" t="str">
            <v>%</v>
          </cell>
        </row>
        <row r="751">
          <cell r="A751" t="str">
            <v>II.</v>
          </cell>
          <cell r="C751" t="str">
            <v>URUTAN KERJA</v>
          </cell>
        </row>
        <row r="752">
          <cell r="A752">
            <v>1</v>
          </cell>
          <cell r="C752" t="str">
            <v>Permukaan jalan dibersihkan dari debu/kotoran</v>
          </cell>
          <cell r="L752" t="str">
            <v>A.</v>
          </cell>
          <cell r="N752" t="str">
            <v>TENAGA</v>
          </cell>
        </row>
        <row r="753">
          <cell r="A753">
            <v>2</v>
          </cell>
          <cell r="C753" t="str">
            <v>Cat disemprotkan dengan Compressor di atas maal</v>
          </cell>
        </row>
        <row r="754">
          <cell r="C754" t="str">
            <v>tripleks yang dipasang di permukaan jalan</v>
          </cell>
          <cell r="L754" t="str">
            <v>1.</v>
          </cell>
          <cell r="N754" t="str">
            <v>Pekerja Biasa</v>
          </cell>
          <cell r="O754" t="str">
            <v>(L01)</v>
          </cell>
          <cell r="P754" t="str">
            <v>jam</v>
          </cell>
          <cell r="Q754">
            <v>0.6</v>
          </cell>
          <cell r="R754">
            <v>4500</v>
          </cell>
          <cell r="U754">
            <v>2700</v>
          </cell>
        </row>
        <row r="755">
          <cell r="A755">
            <v>3</v>
          </cell>
          <cell r="C755" t="str">
            <v>Glass Bit diberikan segera setelah cat marka selesai</v>
          </cell>
          <cell r="L755" t="str">
            <v>2.</v>
          </cell>
          <cell r="N755" t="str">
            <v>Tukang</v>
          </cell>
          <cell r="O755" t="str">
            <v>(L02)</v>
          </cell>
          <cell r="P755" t="str">
            <v>jam</v>
          </cell>
          <cell r="Q755">
            <v>0.22499999999999998</v>
          </cell>
          <cell r="R755">
            <v>7000</v>
          </cell>
          <cell r="U755">
            <v>1574.9999999999998</v>
          </cell>
        </row>
        <row r="756">
          <cell r="C756" t="str">
            <v>disemprotkan</v>
          </cell>
          <cell r="L756" t="str">
            <v>3.</v>
          </cell>
          <cell r="N756" t="str">
            <v>Mandor</v>
          </cell>
          <cell r="O756" t="str">
            <v>(L03)</v>
          </cell>
          <cell r="P756" t="str">
            <v>jam</v>
          </cell>
          <cell r="Q756">
            <v>7.4999999999999997E-2</v>
          </cell>
          <cell r="R756">
            <v>7500</v>
          </cell>
          <cell r="U756">
            <v>562.5</v>
          </cell>
        </row>
        <row r="758">
          <cell r="A758" t="str">
            <v>III.</v>
          </cell>
          <cell r="C758" t="str">
            <v>PEMAKAIAN BAHAN, ALAT DAN TENAGA</v>
          </cell>
          <cell r="Q758" t="str">
            <v xml:space="preserve">JUMLAH HARGA TENAGA   </v>
          </cell>
          <cell r="U758">
            <v>4837.5</v>
          </cell>
        </row>
        <row r="760">
          <cell r="A760" t="str">
            <v xml:space="preserve">   1.</v>
          </cell>
          <cell r="C760" t="str">
            <v>BAHAN</v>
          </cell>
          <cell r="L760" t="str">
            <v>B.</v>
          </cell>
          <cell r="N760" t="str">
            <v>BAHAN</v>
          </cell>
        </row>
        <row r="761">
          <cell r="A761" t="str">
            <v>1.a.</v>
          </cell>
          <cell r="C761" t="str">
            <v>Cat Marka Thermoplastic</v>
          </cell>
          <cell r="E761" t="str">
            <v>=  C x R x (BJ.Cat)</v>
          </cell>
          <cell r="G761" t="str">
            <v>(M17)</v>
          </cell>
          <cell r="H761">
            <v>1.9500000000000002</v>
          </cell>
          <cell r="I761" t="str">
            <v>Kg</v>
          </cell>
        </row>
        <row r="762">
          <cell r="A762" t="str">
            <v>1.b.</v>
          </cell>
          <cell r="C762" t="str">
            <v>Minyak Pencair (Thinner)</v>
          </cell>
          <cell r="E762" t="str">
            <v>=  T x R</v>
          </cell>
          <cell r="G762" t="str">
            <v>(M33)</v>
          </cell>
          <cell r="H762">
            <v>1.0499999999999998</v>
          </cell>
          <cell r="I762" t="str">
            <v>Liter</v>
          </cell>
          <cell r="L762" t="str">
            <v>1.</v>
          </cell>
          <cell r="N762" t="str">
            <v>Cat Marka</v>
          </cell>
          <cell r="O762" t="str">
            <v>(M17)</v>
          </cell>
          <cell r="P762" t="str">
            <v>Kg</v>
          </cell>
          <cell r="Q762">
            <v>1.9500000000000002</v>
          </cell>
          <cell r="R762">
            <v>25000</v>
          </cell>
          <cell r="U762">
            <v>48750.000000000007</v>
          </cell>
        </row>
        <row r="763">
          <cell r="A763" t="str">
            <v>1.c.</v>
          </cell>
          <cell r="C763" t="str">
            <v>Blass Bead</v>
          </cell>
          <cell r="G763" t="str">
            <v>(M34)</v>
          </cell>
          <cell r="H763">
            <v>0.45</v>
          </cell>
          <cell r="I763" t="str">
            <v>Kg</v>
          </cell>
          <cell r="J763" t="str">
            <v xml:space="preserve"> Spec.10.4.3(2)(e)</v>
          </cell>
          <cell r="L763" t="str">
            <v>2.</v>
          </cell>
          <cell r="N763" t="str">
            <v>Thinner</v>
          </cell>
          <cell r="O763" t="str">
            <v>(M33)</v>
          </cell>
          <cell r="P763" t="str">
            <v>Liter</v>
          </cell>
          <cell r="Q763">
            <v>1.0499999999999998</v>
          </cell>
          <cell r="R763">
            <v>4500</v>
          </cell>
          <cell r="U763">
            <v>4724.9999999999991</v>
          </cell>
        </row>
        <row r="764">
          <cell r="L764" t="str">
            <v>3.</v>
          </cell>
          <cell r="N764" t="str">
            <v>Blass Bit</v>
          </cell>
          <cell r="O764" t="str">
            <v>(M34)</v>
          </cell>
          <cell r="P764" t="str">
            <v>Kg</v>
          </cell>
          <cell r="Q764">
            <v>0.45</v>
          </cell>
          <cell r="R764">
            <v>15000</v>
          </cell>
          <cell r="U764">
            <v>6750</v>
          </cell>
        </row>
        <row r="766">
          <cell r="A766" t="str">
            <v>2.</v>
          </cell>
          <cell r="C766" t="str">
            <v>ALAT</v>
          </cell>
        </row>
        <row r="767">
          <cell r="A767" t="str">
            <v>2.a.</v>
          </cell>
          <cell r="C767" t="str">
            <v>COMPRESSOR</v>
          </cell>
          <cell r="G767" t="str">
            <v>(E05)</v>
          </cell>
        </row>
        <row r="768">
          <cell r="C768" t="str">
            <v>Kapasitas penyemprotan</v>
          </cell>
          <cell r="G768" t="str">
            <v>V</v>
          </cell>
          <cell r="H768">
            <v>40</v>
          </cell>
          <cell r="I768" t="str">
            <v>Ltr/Jam</v>
          </cell>
          <cell r="Q768" t="str">
            <v xml:space="preserve">JUMLAH HARGA BAHAN   </v>
          </cell>
          <cell r="U768">
            <v>60225.000000000007</v>
          </cell>
        </row>
        <row r="769">
          <cell r="C769" t="str">
            <v>Jumlah cat cair  =</v>
          </cell>
          <cell r="D769" t="str">
            <v>(1 M x 1 M) x t x 1000</v>
          </cell>
          <cell r="G769" t="str">
            <v>R</v>
          </cell>
          <cell r="H769">
            <v>3</v>
          </cell>
          <cell r="I769" t="str">
            <v>Ltr/M2</v>
          </cell>
        </row>
        <row r="770">
          <cell r="L770" t="str">
            <v>C.</v>
          </cell>
          <cell r="N770" t="str">
            <v>PERALATAN</v>
          </cell>
        </row>
        <row r="771">
          <cell r="C771" t="str">
            <v>Kap. Prod. / Jam  =</v>
          </cell>
          <cell r="D771" t="str">
            <v xml:space="preserve">  V : R</v>
          </cell>
          <cell r="G771" t="str">
            <v>Q1</v>
          </cell>
          <cell r="H771">
            <v>13.333333333333334</v>
          </cell>
          <cell r="I771" t="str">
            <v>M2/Jam</v>
          </cell>
        </row>
        <row r="772">
          <cell r="L772" t="str">
            <v>1.</v>
          </cell>
          <cell r="N772" t="str">
            <v>Compressor</v>
          </cell>
          <cell r="O772" t="str">
            <v>(E05)</v>
          </cell>
          <cell r="P772" t="str">
            <v>Jam</v>
          </cell>
          <cell r="Q772">
            <v>7.4999999999999997E-2</v>
          </cell>
          <cell r="R772">
            <v>110410.09454193829</v>
          </cell>
          <cell r="U772">
            <v>8280.7570906453711</v>
          </cell>
        </row>
        <row r="773">
          <cell r="C773" t="str">
            <v>Koef. Alat / M2</v>
          </cell>
          <cell r="D773" t="str">
            <v>=  1 : Q1</v>
          </cell>
          <cell r="G773" t="str">
            <v>(E05)</v>
          </cell>
          <cell r="H773">
            <v>7.4999999999999997E-2</v>
          </cell>
          <cell r="I773" t="str">
            <v>Jam</v>
          </cell>
          <cell r="L773" t="str">
            <v>2.</v>
          </cell>
          <cell r="N773" t="str">
            <v>Dump Truck</v>
          </cell>
          <cell r="O773" t="str">
            <v>(E08)</v>
          </cell>
          <cell r="P773" t="str">
            <v>Jam</v>
          </cell>
          <cell r="Q773">
            <v>7.4999999999999997E-2</v>
          </cell>
          <cell r="R773">
            <v>97984.236669533435</v>
          </cell>
          <cell r="U773">
            <v>7348.8177502150074</v>
          </cell>
        </row>
        <row r="774">
          <cell r="L774" t="str">
            <v>3.</v>
          </cell>
          <cell r="N774" t="str">
            <v>Alat Bantu</v>
          </cell>
          <cell r="P774" t="str">
            <v>Ls</v>
          </cell>
          <cell r="Q774">
            <v>1</v>
          </cell>
          <cell r="R774">
            <v>200</v>
          </cell>
          <cell r="U774">
            <v>200</v>
          </cell>
        </row>
        <row r="777">
          <cell r="A777" t="str">
            <v>2.b.</v>
          </cell>
          <cell r="C777" t="str">
            <v>DUMP TRUCK</v>
          </cell>
          <cell r="G777" t="str">
            <v>(E08)</v>
          </cell>
        </row>
        <row r="778">
          <cell r="C778" t="str">
            <v>Pada dasarnya alat ini digunakan bersama-sama</v>
          </cell>
        </row>
        <row r="779">
          <cell r="C779" t="str">
            <v>dengan Compressor</v>
          </cell>
          <cell r="G779" t="str">
            <v>Q3</v>
          </cell>
          <cell r="H779">
            <v>13.333333333333334</v>
          </cell>
          <cell r="I779" t="str">
            <v>M2/Jam</v>
          </cell>
        </row>
        <row r="780">
          <cell r="C780" t="str">
            <v>Koef. Alat / M2</v>
          </cell>
          <cell r="D780" t="str">
            <v>=  1 : Q3</v>
          </cell>
          <cell r="G780" t="str">
            <v>(E08)</v>
          </cell>
          <cell r="H780">
            <v>7.4999999999999997E-2</v>
          </cell>
          <cell r="I780" t="str">
            <v>Jam</v>
          </cell>
          <cell r="Q780" t="str">
            <v xml:space="preserve">JUMLAH HARGA PERALATAN   </v>
          </cell>
          <cell r="U780">
            <v>15829.574840860379</v>
          </cell>
        </row>
        <row r="782">
          <cell r="A782" t="str">
            <v>2.c.</v>
          </cell>
          <cell r="C782" t="str">
            <v>ALAT BANTU</v>
          </cell>
          <cell r="I782" t="str">
            <v>Ls</v>
          </cell>
          <cell r="L782" t="str">
            <v>D.</v>
          </cell>
          <cell r="N782" t="str">
            <v>JUMLAH HARGA TENAGA, BAHAN DAN PERALATAN  ( A + B + C )</v>
          </cell>
          <cell r="U782">
            <v>80892.074840860383</v>
          </cell>
        </row>
        <row r="783">
          <cell r="C783" t="str">
            <v>Diperlukan  :</v>
          </cell>
          <cell r="L783" t="str">
            <v>E.</v>
          </cell>
          <cell r="N783" t="str">
            <v>OVERHEAD &amp; PROFIT</v>
          </cell>
          <cell r="P783">
            <v>10</v>
          </cell>
          <cell r="Q783" t="str">
            <v>%  x  D</v>
          </cell>
          <cell r="U783">
            <v>8089.2074840860387</v>
          </cell>
        </row>
        <row r="784">
          <cell r="C784" t="str">
            <v>- Sapu Lidi</v>
          </cell>
          <cell r="E784" t="str">
            <v>=  3  buah</v>
          </cell>
          <cell r="L784" t="str">
            <v>F.</v>
          </cell>
          <cell r="N784" t="str">
            <v>HARGA SATUAN PEKERJAAN  ( D + E )</v>
          </cell>
          <cell r="U784">
            <v>88981.282324946427</v>
          </cell>
        </row>
        <row r="785">
          <cell r="C785" t="str">
            <v>- Sikat Ijuk</v>
          </cell>
          <cell r="E785" t="str">
            <v>=  3  buah</v>
          </cell>
          <cell r="L785" t="str">
            <v>Note: 1</v>
          </cell>
          <cell r="N785" t="str">
            <v>SATUAN dapat berdasarkan atas jam operasi untuk Tenaga Kerja dan Peralatan, volume dan/atau ukuran</v>
          </cell>
        </row>
        <row r="786">
          <cell r="C786" t="str">
            <v>- Rambu-rambu pengaman</v>
          </cell>
          <cell r="E786" t="str">
            <v>=  2  buah</v>
          </cell>
          <cell r="N786" t="str">
            <v>berat untuk bahan-bahan.</v>
          </cell>
        </row>
        <row r="787">
          <cell r="C787" t="str">
            <v>- Maal Tripleks</v>
          </cell>
          <cell r="E787" t="str">
            <v>=  4  lembar</v>
          </cell>
          <cell r="L787">
            <v>2</v>
          </cell>
          <cell r="N787" t="str">
            <v>Kuantitas satuan adalah kuantitas setiap komponen untuk menyelesaikan satu satuan pekerjaan dari nomor</v>
          </cell>
        </row>
        <row r="788">
          <cell r="N788" t="str">
            <v>mata pembayaran.</v>
          </cell>
        </row>
        <row r="789">
          <cell r="L789">
            <v>3</v>
          </cell>
          <cell r="N789" t="str">
            <v>Biaya satuan untuk peralatan sudah termasuk bahan bakar, bahan habis dipakai dan operator.</v>
          </cell>
        </row>
        <row r="790">
          <cell r="L790">
            <v>4</v>
          </cell>
          <cell r="N790" t="str">
            <v>Biaya satuan sudah termasuk pengeluaran untuk seluruh pajak yang berkaitan (tetapi tidak termasuk PPN</v>
          </cell>
        </row>
        <row r="791">
          <cell r="J791" t="str">
            <v>Berlanjut ke hal. berikut.</v>
          </cell>
          <cell r="N791" t="str">
            <v>yang dibayar dari kontrak) dan biaya-biaya lainnya.</v>
          </cell>
        </row>
        <row r="792">
          <cell r="A792" t="str">
            <v>ITEM PEMBAYARAN NO.</v>
          </cell>
          <cell r="D792" t="str">
            <v>:  8.4. (1)</v>
          </cell>
          <cell r="J792" t="str">
            <v>Analisa EI-1042</v>
          </cell>
        </row>
        <row r="793">
          <cell r="A793" t="str">
            <v>JENIS PEKERJAAN</v>
          </cell>
          <cell r="D793" t="str">
            <v>:  Marka Jalan Termoplastik</v>
          </cell>
        </row>
        <row r="794">
          <cell r="A794" t="str">
            <v>SATUAN PEMBAYARAN</v>
          </cell>
          <cell r="D794" t="str">
            <v>:  M2</v>
          </cell>
          <cell r="H794" t="str">
            <v xml:space="preserve">        URAIAN ANALISA HARGA SATUAN</v>
          </cell>
        </row>
        <row r="795">
          <cell r="J795" t="str">
            <v>Lanjutan</v>
          </cell>
        </row>
        <row r="797">
          <cell r="A797" t="str">
            <v>No.</v>
          </cell>
          <cell r="C797" t="str">
            <v>U R A I A N</v>
          </cell>
          <cell r="G797" t="str">
            <v>KODE</v>
          </cell>
          <cell r="H797" t="str">
            <v>KOEF.</v>
          </cell>
          <cell r="I797" t="str">
            <v>SATUAN</v>
          </cell>
          <cell r="J797" t="str">
            <v>KETERANGAN</v>
          </cell>
        </row>
        <row r="800">
          <cell r="A800" t="str">
            <v>3.</v>
          </cell>
          <cell r="C800" t="str">
            <v>TENAGA</v>
          </cell>
        </row>
        <row r="801">
          <cell r="C801" t="str">
            <v>Produksi pekerjaan per hari  =  Q1 x Tk</v>
          </cell>
          <cell r="G801" t="str">
            <v>Qt</v>
          </cell>
          <cell r="H801">
            <v>93.333333333333343</v>
          </cell>
          <cell r="I801" t="str">
            <v>M2</v>
          </cell>
        </row>
        <row r="802">
          <cell r="C802" t="str">
            <v>dibutuhkan tenaga :</v>
          </cell>
          <cell r="D802" t="str">
            <v>- Mandor</v>
          </cell>
          <cell r="G802" t="str">
            <v>M</v>
          </cell>
          <cell r="H802">
            <v>1</v>
          </cell>
          <cell r="I802" t="str">
            <v>orang</v>
          </cell>
        </row>
        <row r="803">
          <cell r="D803" t="str">
            <v>- Tukang Cat</v>
          </cell>
          <cell r="G803" t="str">
            <v>Tb</v>
          </cell>
          <cell r="H803">
            <v>3</v>
          </cell>
          <cell r="I803" t="str">
            <v>orang</v>
          </cell>
        </row>
        <row r="804">
          <cell r="D804" t="str">
            <v>- Pekerja</v>
          </cell>
          <cell r="G804" t="str">
            <v>P</v>
          </cell>
          <cell r="H804">
            <v>8</v>
          </cell>
          <cell r="I804" t="str">
            <v>orang</v>
          </cell>
        </row>
        <row r="806">
          <cell r="C806" t="str">
            <v>Koefisien Tenaga / Kg  :</v>
          </cell>
        </row>
        <row r="807">
          <cell r="D807" t="str">
            <v>-  Mandor</v>
          </cell>
          <cell r="E807" t="str">
            <v>=  ( M x Tk ) : Qt</v>
          </cell>
          <cell r="G807" t="str">
            <v>(L03)</v>
          </cell>
          <cell r="H807">
            <v>7.4999999999999997E-2</v>
          </cell>
          <cell r="I807" t="str">
            <v>jam</v>
          </cell>
        </row>
        <row r="808">
          <cell r="D808" t="str">
            <v>- Tukang</v>
          </cell>
          <cell r="E808" t="str">
            <v>=  ( Tb x Tk ) : Qt</v>
          </cell>
          <cell r="G808" t="str">
            <v>(L02)</v>
          </cell>
          <cell r="H808">
            <v>0.22499999999999998</v>
          </cell>
          <cell r="I808" t="str">
            <v>jam</v>
          </cell>
        </row>
        <row r="809">
          <cell r="D809" t="str">
            <v>-  Pekerja</v>
          </cell>
          <cell r="E809" t="str">
            <v>=  ( P x Tk ) : Qt</v>
          </cell>
          <cell r="G809" t="str">
            <v>(L01)</v>
          </cell>
          <cell r="H809">
            <v>0.6</v>
          </cell>
          <cell r="I809" t="str">
            <v>jam</v>
          </cell>
        </row>
        <row r="811">
          <cell r="A811" t="str">
            <v>4.</v>
          </cell>
          <cell r="C811" t="str">
            <v>HARGA DASAR SATUAN UPAH, BAHAN DAN ALAT</v>
          </cell>
        </row>
        <row r="812">
          <cell r="C812" t="str">
            <v>Lihat lampiran.</v>
          </cell>
        </row>
        <row r="814">
          <cell r="A814" t="str">
            <v>5.</v>
          </cell>
          <cell r="C814" t="str">
            <v>ANALISA HARGA SATUAN PEKERJAAN</v>
          </cell>
        </row>
        <row r="815">
          <cell r="C815" t="str">
            <v>Lihat perhitungan dalam FORMULIR STANDAR UNTUK</v>
          </cell>
        </row>
        <row r="816">
          <cell r="C816" t="str">
            <v>PEREKEMAN ANALISA MASING-MASING HARGA</v>
          </cell>
        </row>
        <row r="817">
          <cell r="C817" t="str">
            <v>SATUAN.</v>
          </cell>
        </row>
        <row r="818">
          <cell r="C818" t="str">
            <v>Didapat Harga Satuan Pekerjaan :</v>
          </cell>
        </row>
        <row r="820">
          <cell r="C820" t="str">
            <v xml:space="preserve">Rp.  </v>
          </cell>
          <cell r="D820">
            <v>88981.282324946427</v>
          </cell>
          <cell r="E820" t="str">
            <v xml:space="preserve"> / M2</v>
          </cell>
        </row>
        <row r="824">
          <cell r="A824" t="str">
            <v>6.</v>
          </cell>
          <cell r="C824" t="str">
            <v>MASA PELAKSANAAN YANG DIPERLUKAN</v>
          </cell>
        </row>
        <row r="825">
          <cell r="C825" t="str">
            <v>Masa Pelaksanaan :</v>
          </cell>
          <cell r="D825" t="str">
            <v>. . . . . . . . . . .</v>
          </cell>
          <cell r="E825" t="str">
            <v>bulan</v>
          </cell>
        </row>
        <row r="827">
          <cell r="A827" t="str">
            <v>7.</v>
          </cell>
          <cell r="C827" t="str">
            <v>VOLUME PEKERJAAN YANG DIPERLUKAN</v>
          </cell>
        </row>
        <row r="828">
          <cell r="C828" t="str">
            <v>Volume pekerjaan  :</v>
          </cell>
          <cell r="D828" t="e">
            <v>#REF!</v>
          </cell>
          <cell r="E828" t="str">
            <v>M2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ildings"/>
      <sheetName val="Roads"/>
      <sheetName val="Hydro"/>
      <sheetName val="Steel"/>
      <sheetName val="dft-harga"/>
      <sheetName val="Tabels"/>
      <sheetName val="HARGA ALAT"/>
      <sheetName val="Analisa 2"/>
      <sheetName val="Sat Bah &amp; Up"/>
      <sheetName val="Master"/>
      <sheetName val="SAT-DAS"/>
      <sheetName val="UPH,BHN,ALT"/>
      <sheetName val="Analis harga"/>
      <sheetName val="BASIC"/>
      <sheetName val="harga bahan"/>
      <sheetName val="daf-3(OK)"/>
      <sheetName val="daf-7(OK)"/>
      <sheetName val="Sheet1"/>
      <sheetName val="Bangunan Utama"/>
      <sheetName val="Rekap"/>
      <sheetName val="DAFTAR HARGA"/>
      <sheetName val="NP-7"/>
      <sheetName val="HSLAIN-LAIN"/>
      <sheetName val="BAHAN"/>
      <sheetName val="ANALISA"/>
      <sheetName val="AMP"/>
      <sheetName val="ANTEK-AGGA"/>
      <sheetName val="BURDA"/>
      <sheetName val="ANTEK-GAL"/>
      <sheetName val="HRS-ATB"/>
      <sheetName val="ANTEK-PRIME"/>
      <sheetName val="ANTEK-TIMB"/>
      <sheetName val="BD-LS"/>
      <sheetName val="BIA-LUMPSUM"/>
      <sheetName val="CRUSER"/>
      <sheetName val="FINAL"/>
      <sheetName val="KEBALAT"/>
      <sheetName val="Peralatan"/>
      <sheetName val="BTL-Persiapan"/>
      <sheetName val="BTL-Bau"/>
      <sheetName val="BTL-alat"/>
      <sheetName val="BTL-Rupa"/>
      <sheetName val="ARSITEKTUR"/>
      <sheetName val="STRUKTUR"/>
      <sheetName val="Lamp 1"/>
      <sheetName val="Agregat ABC"/>
      <sheetName val="Analisa Quarry"/>
      <sheetName val="NP-10"/>
      <sheetName val="NP-6"/>
      <sheetName val="NP-8"/>
      <sheetName val="Basic Price"/>
      <sheetName val="REF.ONLY"/>
      <sheetName val="AA_Eng"/>
      <sheetName val="Art"/>
      <sheetName val="Anal"/>
      <sheetName val="U_rate"/>
      <sheetName val="CPAoC"/>
      <sheetName val="bau"/>
      <sheetName val="MAPP"/>
      <sheetName val="rek det 1_3"/>
      <sheetName val="Har Sat"/>
      <sheetName val="Jadwal"/>
      <sheetName val="5-ALAT(1)"/>
      <sheetName val="BOQ"/>
      <sheetName val="4-Basic Price"/>
      <sheetName val="D9"/>
      <sheetName val="BOQ PREVENTIF"/>
      <sheetName val="REKAP PREVENTIF"/>
      <sheetName val="AHS"/>
      <sheetName val="analisaRAB"/>
      <sheetName val="har-das"/>
      <sheetName val="#REF"/>
      <sheetName val="5-Peralatan"/>
      <sheetName val="Kuantitas &amp; Harga"/>
      <sheetName val="3-DIV8"/>
      <sheetName val="Harga uPAH"/>
      <sheetName val="Harga Satuan"/>
      <sheetName val="Analisa "/>
      <sheetName val="DHS"/>
      <sheetName val="Basic P"/>
      <sheetName val="An HS PL "/>
      <sheetName val="AnaHSalat"/>
      <sheetName val="Asphalt"/>
      <sheetName val="RESUME"/>
      <sheetName val="hrg_sat"/>
      <sheetName val="dongia (2)"/>
      <sheetName val="giathanh1"/>
      <sheetName val="DON GIA"/>
      <sheetName val="THPDMoi  (2)"/>
      <sheetName val="lam-moi"/>
      <sheetName val="gtrinh"/>
      <sheetName val="thao-go"/>
      <sheetName val="CHITIET VL-NC"/>
      <sheetName val="CHITIET VL-NC-TT -1p"/>
      <sheetName val="VC"/>
      <sheetName val="TH XL"/>
      <sheetName val="chitiet"/>
      <sheetName val="Tiepdia"/>
      <sheetName val="CHITIET VL-NC-TT-3p"/>
      <sheetName val="TONGKE-HT"/>
      <sheetName val="t-h HA THE"/>
      <sheetName val="TDTKP"/>
      <sheetName val="TDTKP1"/>
      <sheetName val="TONGKE3p "/>
      <sheetName val="KPVC-BD "/>
      <sheetName val="VCV-BE-TONG"/>
      <sheetName val="TNHCHINH"/>
      <sheetName val="HS-DSR"/>
      <sheetName val="MAP"/>
      <sheetName val="Input"/>
      <sheetName val="PT."/>
      <sheetName val="Huruf"/>
      <sheetName val="HARGA SAT"/>
      <sheetName val="D7"/>
      <sheetName val="Schdule"/>
      <sheetName val="Caison"/>
      <sheetName val="SCHE"/>
      <sheetName val="hsd Bahan"/>
      <sheetName val="hsd Alat"/>
      <sheetName val="Alat"/>
      <sheetName val="chitimc"/>
      <sheetName val="LKVL-CK-HT-GD1"/>
      <sheetName val="upah &amp; bahan"/>
      <sheetName val="Meth "/>
      <sheetName val="upah bahan"/>
      <sheetName val="met bia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9">
          <cell r="G29" t="str">
            <v>merk:</v>
          </cell>
        </row>
        <row r="33">
          <cell r="G33" t="str">
            <v>ITO lengkap</v>
          </cell>
        </row>
        <row r="53">
          <cell r="G53" t="str">
            <v>Merah</v>
          </cell>
        </row>
        <row r="96">
          <cell r="G96" t="str">
            <v>8 kaki</v>
          </cell>
        </row>
      </sheetData>
      <sheetData sheetId="5" refreshError="1">
        <row r="6">
          <cell r="K6">
            <v>40000</v>
          </cell>
        </row>
        <row r="7">
          <cell r="K7">
            <v>40000</v>
          </cell>
        </row>
        <row r="8">
          <cell r="K8">
            <v>35000</v>
          </cell>
        </row>
        <row r="9">
          <cell r="K9">
            <v>25000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"/>
      <sheetName val="SRT"/>
      <sheetName val="SCH"/>
      <sheetName val="REK"/>
      <sheetName val="BOQ"/>
      <sheetName val="MJR"/>
      <sheetName val="HSD"/>
      <sheetName val="ANA"/>
      <sheetName val="MET"/>
      <sheetName val="MOS"/>
      <sheetName val="RTN"/>
      <sheetName val="ALT"/>
      <sheetName val="STF"/>
      <sheetName val="SUB"/>
      <sheetName val="DLM"/>
      <sheetName val="ana alat"/>
      <sheetName val="LMP.1"/>
      <sheetName val="LMP.2"/>
      <sheetName val="IND"/>
      <sheetName val="TM"/>
      <sheetName val="kon"/>
      <sheetName val="An_pdkg"/>
      <sheetName val="Harsat"/>
      <sheetName val="Anls Bahan"/>
      <sheetName val="Catatan"/>
      <sheetName val="DivVII"/>
      <sheetName val="Analisa HSP"/>
      <sheetName val="rumus"/>
      <sheetName val="Bill-2"/>
      <sheetName val="struktur tdk dipakai"/>
      <sheetName val="meth hsl nego"/>
      <sheetName val="Sheet1"/>
      <sheetName val="RAB"/>
      <sheetName val="Material"/>
      <sheetName val="Vol Sipil &amp; Ars"/>
      <sheetName val="4-Basic Price"/>
      <sheetName val="databest"/>
      <sheetName val="RAB-kons"/>
      <sheetName val="Cash Flow bulanan"/>
      <sheetName val="Anal"/>
      <sheetName val="DHS"/>
      <sheetName val="info"/>
      <sheetName val="ANALISA"/>
      <sheetName val="an-aspal"/>
      <sheetName val="REKAP"/>
      <sheetName val="Peralatan (2)"/>
      <sheetName val="Harga Satuan Dasar"/>
      <sheetName val="HARGA RATA"/>
      <sheetName val="HARGA ALAT"/>
      <sheetName val="huruf"/>
      <sheetName val="cpk"/>
      <sheetName val="Upah &amp; Bahan"/>
      <sheetName val="BAHAN"/>
      <sheetName val="D_ANALISA"/>
      <sheetName val="65xa"/>
      <sheetName val="Data"/>
      <sheetName val="Anls G"/>
      <sheetName val="Informasi Umum"/>
      <sheetName val="Kuant dan Harga"/>
      <sheetName val="ANB I"/>
      <sheetName val="H-SAT"/>
      <sheetName val="HRG BHN"/>
      <sheetName val="A"/>
      <sheetName val="L 1"/>
      <sheetName val="DIV.1"/>
      <sheetName val="5-ALAT(1)"/>
      <sheetName val="Basic Price"/>
      <sheetName val="NP"/>
      <sheetName val="Kuantitas &amp; Harga"/>
      <sheetName val="LS-Rutin"/>
      <sheetName val="Anl"/>
      <sheetName val="ana_alat"/>
      <sheetName val="LMP_1"/>
      <sheetName val="LMP_2"/>
      <sheetName val="ana_alat1"/>
      <sheetName val="LMP_11"/>
      <sheetName val="LMP_21"/>
      <sheetName val="SAP"/>
      <sheetName val="ah sanitary"/>
      <sheetName val="ana drainase"/>
      <sheetName val="E"/>
      <sheetName val="K"/>
      <sheetName val="D7(1)"/>
      <sheetName val="UPAH&amp;BHN"/>
      <sheetName val="ISIAN"/>
      <sheetName val="rab me (by owner) "/>
      <sheetName val="BQ (by owner)"/>
      <sheetName val="rab me (fisik)"/>
      <sheetName val="Bangunan Utama"/>
      <sheetName val="H.Satuan"/>
      <sheetName val="Harsat Bahan"/>
      <sheetName val="Harsat Upah"/>
      <sheetName val="rate"/>
      <sheetName val="Per. A.B.T"/>
      <sheetName val="analtek"/>
      <sheetName val="Sheet2"/>
      <sheetName val="ALAT2"/>
      <sheetName val="div4"/>
      <sheetName val="di2"/>
      <sheetName val="div71"/>
      <sheetName val="div7"/>
      <sheetName val="div3"/>
      <sheetName val="Harga S Dasar"/>
      <sheetName val="RAB 2007"/>
      <sheetName val="dongia (2)"/>
      <sheetName val="giathanh1"/>
      <sheetName val="DON GIA"/>
      <sheetName val="THPDMoi  (2)"/>
      <sheetName val="lam-moi"/>
      <sheetName val="gtrinh"/>
      <sheetName val="#REF"/>
      <sheetName val="thao-go"/>
      <sheetName val="CHITIET VL-NC"/>
      <sheetName val="CHITIET VL-NC-TT -1p"/>
      <sheetName val="VC"/>
      <sheetName val="TH XL"/>
      <sheetName val="chitiet"/>
      <sheetName val="Tiepdia"/>
      <sheetName val="CHITIET VL-NC-TT-3p"/>
      <sheetName val="TONGKE-HT"/>
      <sheetName val="t-h HA THE"/>
      <sheetName val="TDTKP"/>
      <sheetName val="TDTKP1"/>
      <sheetName val="TONGKE3p "/>
      <sheetName val="KPVC-BD "/>
      <sheetName val="VCV-BE-TONG"/>
      <sheetName val="TNHCHINH"/>
      <sheetName val="Unit-P"/>
      <sheetName val="61006"/>
      <sheetName val="61007"/>
      <sheetName val="61008"/>
      <sheetName val="Volume"/>
      <sheetName val="Meto"/>
      <sheetName val="hrg sat"/>
      <sheetName val="L3 An H Sat Mob"/>
      <sheetName val="STR"/>
      <sheetName val="Resume"/>
      <sheetName val="BQ"/>
      <sheetName val="DataBase"/>
      <sheetName val="HSLAIN-LAIN"/>
      <sheetName val="Peralatan"/>
      <sheetName val="NP-3"/>
      <sheetName val="NP-6"/>
      <sheetName val="NP-7"/>
      <sheetName val="NP-8"/>
      <sheetName val="NP-10"/>
      <sheetName val="DAFTAR HARGA"/>
      <sheetName val="1-Informasi"/>
      <sheetName val="Harga"/>
    </sheetNames>
    <sheetDataSet>
      <sheetData sheetId="0" refreshError="1">
        <row r="29">
          <cell r="C29" t="str">
            <v>PT. SENECA INDONESIA</v>
          </cell>
        </row>
        <row r="31">
          <cell r="C31" t="str">
            <v>I S K A K   E F F E R I 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XXXXX"/>
      <sheetName val="Daf-isi"/>
      <sheetName val="Batas"/>
      <sheetName val="Agregat ABC"/>
      <sheetName val="Peralatan"/>
      <sheetName val="Analisa Quarry"/>
      <sheetName val="Basic Price"/>
      <sheetName val="HSLAIN-LAIN"/>
      <sheetName val="NP-10"/>
      <sheetName val="NP-9"/>
      <sheetName val="NP-8"/>
      <sheetName val="NP-7(1)"/>
      <sheetName val="NP-7"/>
      <sheetName val="NP-6"/>
      <sheetName val="NP-5"/>
      <sheetName val="NP-4"/>
      <sheetName val="Pembersihan"/>
      <sheetName val="NP-3"/>
      <sheetName val="NP-2"/>
      <sheetName val="Mobilisasi"/>
      <sheetName val="Informasi"/>
      <sheetName val="Rekap EE - 2005"/>
      <sheetName val=" EE - 2005"/>
      <sheetName val=" EE-JL. STADION"/>
      <sheetName val="Kuantitas-JL. STADION"/>
      <sheetName val=" EE-JL. GELORA"/>
      <sheetName val="Kuantitas-JL. GELORA"/>
      <sheetName val=" EE-JL. SAMPING RSUD"/>
      <sheetName val="Kuantitas-JL. SAMPING RSUD"/>
      <sheetName val=" EE-JL. HANG TUAH"/>
      <sheetName val="Kuantitas-JL. HANG TUAH"/>
      <sheetName val=" EE - BC"/>
      <sheetName val="KUANTITAS BC"/>
      <sheetName val="Rekap BOQ - 2005"/>
      <sheetName val="BOQ-2005"/>
      <sheetName val="Box Culvert-Tunggal"/>
    </sheetNames>
    <sheetDataSet>
      <sheetData sheetId="0"/>
      <sheetData sheetId="1"/>
      <sheetData sheetId="2"/>
      <sheetData sheetId="3"/>
      <sheetData sheetId="4">
        <row r="15">
          <cell r="AW15">
            <v>164044.9016340572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t Harga"/>
      <sheetName val="Sum"/>
      <sheetName val="Daf 1"/>
      <sheetName val="Daf 2"/>
      <sheetName val="Daf 3"/>
      <sheetName val="Daf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"/>
      <sheetName val="CHECK"/>
      <sheetName val="SCHE"/>
      <sheetName val="SRT"/>
      <sheetName val="Rek"/>
      <sheetName val="BQ"/>
      <sheetName val="MJR"/>
      <sheetName val="Ana"/>
      <sheetName val="Met"/>
      <sheetName val="hsd"/>
      <sheetName val="Mob"/>
      <sheetName val="AN-E"/>
      <sheetName val="MOS"/>
      <sheetName val="ALAT"/>
      <sheetName val="GEL"/>
      <sheetName val="Form"/>
      <sheetName val="Lamp Mob"/>
      <sheetName val="STAF"/>
      <sheetName val="PENG."/>
      <sheetName val="Ana (2)"/>
      <sheetName val="Met Col"/>
      <sheetName val="Ana.Non "/>
      <sheetName val="Meth.Non"/>
      <sheetName val="PENG.2"/>
      <sheetName val="PENG.3"/>
      <sheetName val="ORG2"/>
      <sheetName val="CUR"/>
      <sheetName val="Minat"/>
      <sheetName val="Sheet1"/>
      <sheetName val="IND"/>
      <sheetName val="BOQ"/>
      <sheetName val="STF (2)"/>
      <sheetName val="alt-cimangkok"/>
      <sheetName val="SCH"/>
      <sheetName val="SUB"/>
      <sheetName val="DLM"/>
      <sheetName val="BALT"/>
      <sheetName val="LMP.1"/>
      <sheetName val="LMP.2"/>
      <sheetName val="RTN"/>
      <sheetName val="ANA (BAK)"/>
      <sheetName val="MET (BAK)"/>
      <sheetName val="CMK"/>
      <sheetName val="TM"/>
      <sheetName val="Basic Price"/>
      <sheetName val="Meth"/>
      <sheetName val="bahan"/>
      <sheetName val="Upah"/>
      <sheetName val="hrgsat"/>
      <sheetName val="Analisa 2"/>
      <sheetName val="H.Satuan"/>
      <sheetName val="HARSAT-lain"/>
      <sheetName val="HARSAT-tanah"/>
      <sheetName val="Data"/>
      <sheetName val="PRICE"/>
      <sheetName val="Analisa Struktur Beton"/>
      <sheetName val="Analisa"/>
      <sheetName val="Material"/>
      <sheetName val="Analisa Harga Satuan"/>
      <sheetName val="Analisa STR"/>
      <sheetName val="Harga Satuan"/>
      <sheetName val="Metod TWR"/>
      <sheetName val="Hargamat"/>
      <sheetName val="BHN"/>
      <sheetName val="Bank"/>
      <sheetName val="O&amp;O-Alat"/>
      <sheetName val="HarSat"/>
      <sheetName val="REKTOR"/>
      <sheetName val="DEKAN"/>
      <sheetName val="Daftar Harga"/>
      <sheetName val="SCHEDULE"/>
      <sheetName val="Database"/>
      <sheetName val="HS"/>
      <sheetName val="bahan dan upah"/>
      <sheetName val="Bab 6 -3(5)"/>
      <sheetName val="2.3(2) Gor"/>
      <sheetName val="8.4.2 Rambu"/>
      <sheetName val="4-Basic Price"/>
      <sheetName val="bj_matrial"/>
      <sheetName val="Harsat Bahan"/>
      <sheetName val="Harsat Upah"/>
      <sheetName val="rumus"/>
      <sheetName val="FORM X COST"/>
      <sheetName val="Bill 1 - 9"/>
      <sheetName val="Bill 12"/>
      <sheetName val="Bill 10"/>
      <sheetName val="BYALAT"/>
      <sheetName val="HSDALAT"/>
      <sheetName val="HSDMAT"/>
      <sheetName val="DU&amp;B"/>
      <sheetName val="Menu"/>
      <sheetName val="SAT-DAS"/>
      <sheetName val="NP"/>
      <sheetName val="bahan upah"/>
      <sheetName val="H_Dasar"/>
      <sheetName val="catatan"/>
      <sheetName val="Meto"/>
      <sheetName val="HS ALAT"/>
      <sheetName val="HSD ALAT"/>
      <sheetName val="HSD BAHAN"/>
      <sheetName val="HSD UPAH "/>
      <sheetName val="D.UPH&amp;PEK"/>
      <sheetName val="5-Peralatan"/>
      <sheetName val="ANL-HS ALAT"/>
      <sheetName val="AHSAT_ARS"/>
      <sheetName val="HSBU"/>
      <sheetName val="NP-2"/>
      <sheetName val="8.4(7)"/>
      <sheetName val="HARGA"/>
      <sheetName val="SATUAN"/>
      <sheetName val="A"/>
      <sheetName val="AT 1"/>
      <sheetName val="ALAT1 (2)"/>
      <sheetName val="R P"/>
      <sheetName val="DIV7"/>
      <sheetName val="hsp-STR-ARS"/>
      <sheetName val="Material&amp;Alat"/>
      <sheetName val="DB"/>
      <sheetName val="RKP-BOQ"/>
      <sheetName val="5-Ur-ALAT"/>
      <sheetName val="MAIN"/>
      <sheetName val="Lamp_Mob"/>
      <sheetName val="PENG_"/>
      <sheetName val="Ana_(2)"/>
      <sheetName val="Met_Col"/>
      <sheetName val="Ana_Non_"/>
      <sheetName val="Meth_Non"/>
      <sheetName val="PENG_2"/>
      <sheetName val="PENG_3"/>
      <sheetName val="STF_(2)"/>
      <sheetName val="LMP_1"/>
      <sheetName val="LMP_2"/>
      <sheetName val="ANA_(BAK)"/>
      <sheetName val="MET_(BAK)"/>
      <sheetName val="Lamp_Mob1"/>
      <sheetName val="PENG_1"/>
      <sheetName val="Ana_(2)1"/>
      <sheetName val="Met_Col1"/>
      <sheetName val="Ana_Non_1"/>
      <sheetName val="Meth_Non1"/>
      <sheetName val="PENG_21"/>
      <sheetName val="PENG_31"/>
      <sheetName val="STF_(2)1"/>
      <sheetName val="LMP_11"/>
      <sheetName val="LMP_21"/>
      <sheetName val="ANA_(BAK)1"/>
      <sheetName val="MET_(BAK)1"/>
      <sheetName val="ANAL RABP"/>
      <sheetName val="BQ-SIPIL"/>
      <sheetName val="hit. alat"/>
      <sheetName val="PESANTREN"/>
      <sheetName val="G"/>
      <sheetName val="Curup"/>
      <sheetName val="Prabu"/>
      <sheetName val="On Time"/>
      <sheetName val="Analisa Quarry"/>
      <sheetName val="NP-10"/>
      <sheetName val="HSLAIN-LAIN"/>
      <sheetName val="D7"/>
      <sheetName val="Daftar Harga Upah, Bahan ,Alat"/>
      <sheetName val="Kuantitas &amp; Harga"/>
      <sheetName val="UPAH&amp;BHN"/>
      <sheetName val="ISIAN"/>
      <sheetName val="harga dasar"/>
      <sheetName val="RAP"/>
      <sheetName val="Bebandanjenis"/>
      <sheetName val="ppkp"/>
      <sheetName val="ruasdanjembatan"/>
      <sheetName val="Anls Hrg"/>
      <sheetName val="By"/>
      <sheetName val="Gaji"/>
      <sheetName val="HSatuan"/>
      <sheetName val="Traf&amp;Genst"/>
      <sheetName val="HSBU ANA"/>
      <sheetName val="hs_str"/>
      <sheetName val="Mekanikal"/>
      <sheetName val="RINCIAN HAR06"/>
      <sheetName val="HDS"/>
      <sheetName val="Data Alat"/>
      <sheetName val="JOB'S"/>
      <sheetName val="Daf 1"/>
      <sheetName val="ganda"/>
      <sheetName val="1-Informasi"/>
      <sheetName val="D2.(1 --2) Full"/>
      <sheetName val="4b-HSD Alat"/>
      <sheetName val="Analisa HSP"/>
    </sheetNames>
    <sheetDataSet>
      <sheetData sheetId="0" refreshError="1">
        <row r="1">
          <cell r="A1" t="str">
            <v>Bandung, 1 Agustus 2002</v>
          </cell>
        </row>
        <row r="33">
          <cell r="B33">
            <v>26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"/>
      <sheetName val="CAT-HRG "/>
      <sheetName val="TOTAL"/>
      <sheetName val="DAF-1"/>
      <sheetName val="DAF-2"/>
      <sheetName val="DAF-3"/>
      <sheetName val="DAF- 4"/>
      <sheetName val="DAF-5"/>
      <sheetName val="DAF-6"/>
      <sheetName val="DAF-7"/>
      <sheetName val="DAF-8"/>
      <sheetName val="DAF-9"/>
      <sheetName val="DAF-10"/>
      <sheetName val="DAF-11"/>
      <sheetName val="DAFT-12"/>
      <sheetName val="DAF_2"/>
      <sheetName val="CATATAN-HARGA"/>
      <sheetName val="DAF-NO.1"/>
      <sheetName val="DAF-NO.2"/>
      <sheetName val="DAF NO.3"/>
      <sheetName val="DAF-NO.4"/>
      <sheetName val="komponen"/>
      <sheetName val="Isolasi Luar Dalam"/>
      <sheetName val="Isolasi Luar"/>
      <sheetName val="analisa Str"/>
      <sheetName val="Analisa"/>
      <sheetName val="dasboard"/>
      <sheetName val="upah"/>
      <sheetName val="ana drainase"/>
      <sheetName val="RAB"/>
      <sheetName val="Bhn"/>
      <sheetName val="data"/>
      <sheetName val="PT."/>
      <sheetName val="Input"/>
      <sheetName val="Sheet5"/>
      <sheetName val="FINISHING"/>
      <sheetName val="harsat"/>
      <sheetName val="Sat Bah &amp; Up"/>
      <sheetName val="NAMES"/>
      <sheetName val="Mon Upah+Alat+Material"/>
      <sheetName val="CF"/>
      <sheetName val="Bill No.13.1"/>
      <sheetName val="I-KAMAR"/>
      <sheetName val="CAT-HRG_"/>
      <sheetName val="DAF-_4"/>
      <sheetName val="DAF-NO_1"/>
      <sheetName val="DAF-NO_2"/>
      <sheetName val="DAF_NO_3"/>
      <sheetName val="DAF-NO_4"/>
      <sheetName val="Isolasi_Luar_Dalam"/>
      <sheetName val="Isolasi_Luar"/>
      <sheetName val="analisa_Str"/>
      <sheetName val="Sat. Pek."/>
      <sheetName val="Anls"/>
      <sheetName val="BASEMENT"/>
      <sheetName val="AHS ASLI"/>
      <sheetName val="Analisa &amp; Upah"/>
      <sheetName val="REF.ONLY"/>
      <sheetName val="Bahan"/>
      <sheetName val="H.Satuan"/>
      <sheetName val="2_2"/>
      <sheetName val="STR"/>
      <sheetName val="DAFTAR (2)"/>
      <sheetName val="hg sat 2"/>
      <sheetName val="hg sat BM"/>
      <sheetName val="BU"/>
      <sheetName val="daf_3_OK_"/>
      <sheetName val="daf_7_OK_"/>
      <sheetName val="BQ mep"/>
      <sheetName val="BAG-2"/>
      <sheetName val="PT_"/>
      <sheetName val="ana_drainase"/>
      <sheetName val="Sat_Bah_&amp;_Up"/>
      <sheetName val="Bill_No_13_1"/>
      <sheetName val="Analisa Harga"/>
      <sheetName val="Summary"/>
      <sheetName val="DAF_3"/>
      <sheetName val="DAF_4"/>
      <sheetName val="I_KAMAR"/>
      <sheetName val="an. struktur"/>
      <sheetName val="Dashboard"/>
      <sheetName val="2.2"/>
      <sheetName val="Daf 1"/>
      <sheetName val="DAF_1"/>
      <sheetName val="Bahan _ Upah"/>
      <sheetName val="4-MVAC"/>
      <sheetName val="rumus"/>
      <sheetName val="DAF)6"/>
      <sheetName val="DAF-NO._x0012_"/>
      <sheetName val="BAG_2"/>
      <sheetName val="ANALISA ALAT BERAT"/>
      <sheetName val="RAP"/>
      <sheetName val="FAKTOR"/>
      <sheetName val="Cover"/>
      <sheetName val="Pt"/>
      <sheetName val="Harsat Bahan"/>
      <sheetName val="Harsat Upah"/>
      <sheetName val="TAMKUR "/>
      <sheetName val="Brd Unit Rate"/>
      <sheetName val="Basic Price"/>
      <sheetName val="pricing"/>
      <sheetName val="boq"/>
      <sheetName val="trial balance"/>
      <sheetName val="BQ29"/>
      <sheetName val="SD"/>
      <sheetName val="NP"/>
      <sheetName val="STRUKTUR"/>
      <sheetName val="Har_mat"/>
      <sheetName val="DHS"/>
      <sheetName val="Anal"/>
      <sheetName val="MATERIAL"/>
      <sheetName val="ARSITEKTUR"/>
      <sheetName val="Blk A"/>
      <sheetName val="Bill rekap"/>
      <sheetName val="Bill of Qty"/>
      <sheetName val="Code"/>
      <sheetName val="ES_aLL"/>
      <sheetName val="BIAYA UMUM"/>
      <sheetName val="SDM"/>
      <sheetName val="PAD-F"/>
      <sheetName val="BQ-Tenis"/>
      <sheetName val="BOQ_Aula"/>
      <sheetName val="4"/>
      <sheetName val="HRG BHN"/>
      <sheetName val="Elektrikal"/>
      <sheetName val="daf-3(OK)"/>
      <sheetName val="daf-7(OK)"/>
      <sheetName val="Ahs.2"/>
      <sheetName val="Ahs.1"/>
      <sheetName val="lap-bulan"/>
      <sheetName val="Lap-Minggu"/>
      <sheetName val="AHAS PANEL"/>
      <sheetName val="Sat Bahan"/>
      <sheetName val="Sat Alat"/>
      <sheetName val="Sat Upah"/>
      <sheetName val="Unit-P"/>
      <sheetName val="Sheet1"/>
      <sheetName val="Sub"/>
      <sheetName val="CAT-HRG_1"/>
      <sheetName val="DAF-_41"/>
      <sheetName val="DAF-NO_11"/>
      <sheetName val="DAF-NO_21"/>
      <sheetName val="DAF_NO_31"/>
      <sheetName val="DAF-NO_41"/>
      <sheetName val="Isolasi_Luar_Dalam1"/>
      <sheetName val="Isolasi_Luar1"/>
      <sheetName val="analisa_Str1"/>
      <sheetName val="Mon_Upah+Alat+Material"/>
      <sheetName val="Sat__Pek_"/>
      <sheetName val="REF_ONLY"/>
      <sheetName val="Analisa_&amp;_Upah"/>
      <sheetName val="AHS_ASLI"/>
      <sheetName val="FORM X COST"/>
      <sheetName val="an mek"/>
      <sheetName val="Alat "/>
      <sheetName val="CH"/>
      <sheetName val="DAF-NO._x005f_x0012_"/>
      <sheetName val="DAF-NO._x005f_x005f_x005f_x0012_"/>
      <sheetName val="DAF-4"/>
      <sheetName val="black_out"/>
      <sheetName val="#REF!"/>
      <sheetName val="Analisa ME "/>
      <sheetName val="an_ struktur"/>
      <sheetName val="Ana"/>
      <sheetName val="PRICE-COMP"/>
      <sheetName val="An Arsitektur"/>
      <sheetName val="An Struktur"/>
      <sheetName val="Unit Rate"/>
      <sheetName val="SUBKON"/>
      <sheetName val="RAB (A) (2)"/>
      <sheetName val="Bobot"/>
      <sheetName val="UPL"/>
      <sheetName val="Listrik"/>
      <sheetName val="B.T"/>
      <sheetName val="PileClm"/>
      <sheetName val="2(SI-23mrt-PIT)"/>
      <sheetName val="2"/>
      <sheetName val="Ana-ALAT"/>
      <sheetName val="CASF LOW f"/>
      <sheetName val="Bahan Upah"/>
      <sheetName val="Cap DUL"/>
      <sheetName val="daftar harga"/>
      <sheetName val="ANALISA MARET 09"/>
      <sheetName val="BQ"/>
      <sheetName val="hsp-STR-ARS"/>
      <sheetName val="PileCap"/>
      <sheetName val="Har-mat"/>
      <sheetName val="By"/>
      <sheetName val="Gaji"/>
      <sheetName val="BQ-Str"/>
      <sheetName val="SAP"/>
      <sheetName val="Batasan"/>
      <sheetName val="analisa SNI"/>
      <sheetName val="Daftar Upah"/>
      <sheetName val="BQ-IABK"/>
      <sheetName val="Sheet3"/>
      <sheetName val="TOT_RAP"/>
      <sheetName val="XL4Poppy"/>
      <sheetName val="villa"/>
      <sheetName val="ref"/>
      <sheetName val="Analisa _ Upah"/>
      <sheetName val="Als Struk"/>
      <sheetName val="HARGA ALAT"/>
      <sheetName val="BASE-PL1(H-shape)(OLD)"/>
      <sheetName val="ana-str"/>
      <sheetName val="Sheet8"/>
      <sheetName val="Harga Satuan"/>
      <sheetName val="An_hrg"/>
      <sheetName val="AHS"/>
      <sheetName val="01A- RAB"/>
      <sheetName val="Bulanan"/>
      <sheetName val="gvl"/>
      <sheetName val="Breakdown"/>
      <sheetName val="Rate"/>
      <sheetName val="Rekap "/>
      <sheetName val="01A_ RAB"/>
      <sheetName val="MU"/>
      <sheetName val="Tabel"/>
      <sheetName val="TRANS"/>
      <sheetName val="Traf&amp;Genst"/>
      <sheetName val="NM"/>
      <sheetName val="ALAT_MKNK"/>
      <sheetName val="OH Transportasi"/>
      <sheetName val="OH Insentif"/>
      <sheetName val="LAB me"/>
      <sheetName val="Harga"/>
      <sheetName val="DONGIA"/>
      <sheetName val="CashFlow"/>
      <sheetName val="HB"/>
      <sheetName val="tng bhn lstrk"/>
      <sheetName val="vol baja"/>
      <sheetName val="ana kusen"/>
      <sheetName val="vol struk"/>
      <sheetName val="#REF"/>
      <sheetName val="ASAT"/>
      <sheetName val="D-ANS"/>
      <sheetName val="BIAYA SISA PEK."/>
      <sheetName val="Sheet"/>
      <sheetName val="daf isi (xref)"/>
      <sheetName val="Analysis"/>
      <sheetName val="M+MC"/>
      <sheetName val="Contract-Data"/>
      <sheetName val="Rekap"/>
      <sheetName val="upah bahan"/>
      <sheetName val="Harga Bahan"/>
      <sheetName val="bhn-upah"/>
      <sheetName val="320000 CABANG VI"/>
      <sheetName val="dt-bum"/>
      <sheetName val="notasi"/>
      <sheetName val="RAPA"/>
      <sheetName val="dt-sub"/>
      <sheetName val="HM.MEK."/>
      <sheetName val="Factor"/>
      <sheetName val="Bangunan Utama"/>
      <sheetName val="ana_drainase1"/>
      <sheetName val="PT_1"/>
      <sheetName val="Sat_Bah_&amp;_Up1"/>
      <sheetName val="Bill_No_13_11"/>
      <sheetName val="DAFTAR_(2)"/>
      <sheetName val="Bahan___Upah"/>
      <sheetName val="Analisa_Harga"/>
      <sheetName val="ANALISA_ALAT_BERAT"/>
      <sheetName val="hg_sat_2"/>
      <sheetName val="hg_sat_BM"/>
      <sheetName val="BQ_mep"/>
      <sheetName val="H_Satuan"/>
      <sheetName val="2_21"/>
      <sheetName val="an__struktur"/>
      <sheetName val="STRUKTUR-1"/>
      <sheetName val="BASIC"/>
      <sheetName val="Rekapitulasi"/>
      <sheetName val="AHSbj"/>
      <sheetName val="Harga ME "/>
      <sheetName val="DAF-NO._x005f_x005f_x005f_x005f_x005f_x005f_x0012"/>
      <sheetName val="MK"/>
      <sheetName val="REKAP_Akap"/>
      <sheetName val="Costing Tata suara"/>
      <sheetName val="CC"/>
      <sheetName val="BSC ENG"/>
      <sheetName val="LOG"/>
      <sheetName val="OPR"/>
      <sheetName val="QC"/>
      <sheetName val="SM"/>
      <sheetName val="SO"/>
      <sheetName val="Mat"/>
      <sheetName val="H Satuan Dasar"/>
      <sheetName val="ESCON"/>
      <sheetName val="alat CETAK"/>
      <sheetName val="IDC tahap II"/>
      <sheetName val="Bahan(WK)"/>
      <sheetName val="LEGEND"/>
      <sheetName val="BUDGET"/>
      <sheetName val="DBAR"/>
      <sheetName val="data grafik"/>
      <sheetName val="mVAC"/>
      <sheetName val="Price"/>
      <sheetName val="A_2"/>
      <sheetName val="Level"/>
      <sheetName val="Bahan &amp; Upah"/>
      <sheetName val="BQ-Jawa"/>
      <sheetName val="R A B"/>
      <sheetName val="Sum"/>
      <sheetName val="BQ-E20-02(Rp)"/>
      <sheetName val="satuan_pek"/>
      <sheetName val="H-Bahan &amp; Tenaga"/>
      <sheetName val="satuan_pek_str"/>
      <sheetName val="ANALISA GRS TENGAH"/>
      <sheetName val="BAG_III"/>
      <sheetName val="Bill 5 Summary"/>
      <sheetName val="ISIAN"/>
      <sheetName val="BULAN"/>
      <sheetName val="PO"/>
      <sheetName val="Rinci PO"/>
      <sheetName val="list_material"/>
      <sheetName val="BESI"/>
      <sheetName val="Kas Bon"/>
      <sheetName val="DETAIL"/>
      <sheetName val="BOW"/>
      <sheetName val="H.SAT"/>
      <sheetName val="Analisa Gabungan"/>
      <sheetName val="MasterSheet"/>
      <sheetName val="MAPDC"/>
      <sheetName val="ANalat"/>
      <sheetName val="Unit Rate (2)"/>
      <sheetName val="VLOOK"/>
      <sheetName val="REKAP UTAMA"/>
      <sheetName val="HB "/>
      <sheetName val="rab - persiapan &amp; lantai-1"/>
      <sheetName val="Rincian"/>
      <sheetName val="Uph"/>
      <sheetName val="BAPP 2"/>
      <sheetName val="HASAT DASAR"/>
      <sheetName val="alok_bunga"/>
      <sheetName val="ES-aLL"/>
      <sheetName val="A"/>
      <sheetName val="bu alat"/>
      <sheetName val="sche kons"/>
      <sheetName val="bu mat"/>
      <sheetName val="bu tenaga"/>
      <sheetName val="Bill"/>
      <sheetName val="Recapitulation"/>
      <sheetName val="an-aspal"/>
      <sheetName val="ANALISA "/>
      <sheetName val="Strategic Map"/>
      <sheetName val="Bill_Qua"/>
      <sheetName val="WTP-BLD"/>
      <sheetName val="SD (1)"/>
      <sheetName val="UBA RAB"/>
      <sheetName val="HARGA PIPA"/>
      <sheetName val="POL"/>
      <sheetName val="May"/>
      <sheetName val="PO2"/>
      <sheetName val="Monthly"/>
      <sheetName val="RumusTB 1 bln"/>
      <sheetName val="DAF-NO._x005f_x005f_x005f_x005f_x005f_x005f_x005f"/>
      <sheetName val="Bill 3 Summary"/>
      <sheetName val="BSC"/>
      <sheetName val="bhn,upah,alat"/>
      <sheetName val="Ans Kom Precast"/>
      <sheetName val="Jurnal"/>
      <sheetName val="RPP 12 SEPT"/>
      <sheetName val="Harga Bahan &amp; Upah "/>
      <sheetName val="Rekap Direct Cost"/>
      <sheetName val="SCHEDULE"/>
      <sheetName val="Database"/>
      <sheetName val="ANALISA STR D-3-2"/>
      <sheetName val="Alat"/>
      <sheetName val="BONBIRU"/>
      <sheetName val="Analisa Harga Satuan"/>
      <sheetName val="Prelim"/>
      <sheetName val="CAPITOL MEKANIKAL"/>
      <sheetName val="Hargapek"/>
      <sheetName val="SITE-E"/>
      <sheetName val="Sat Bah _ Up"/>
      <sheetName val="schbhn"/>
      <sheetName val="rap rinci"/>
      <sheetName val="PO-2"/>
      <sheetName val="4-Basic Price"/>
      <sheetName val="analisa stroke"/>
      <sheetName val="BL"/>
      <sheetName val="SBDY"/>
      <sheetName val=" R A B"/>
      <sheetName val="B.O.Q"/>
      <sheetName val="Informasi"/>
      <sheetName val="DATA1"/>
      <sheetName val="Rekap Biaya"/>
      <sheetName val="HSBU ANA"/>
      <sheetName val="Pipe"/>
      <sheetName val="B _ Norelec"/>
      <sheetName val="Sheet29"/>
      <sheetName val="Sheet6"/>
      <sheetName val="Sheet4"/>
      <sheetName val="Sheet9"/>
      <sheetName val="Sheet20"/>
      <sheetName val="Sheet7"/>
      <sheetName val="Sheet12"/>
      <sheetName val="Lt. 1 (A)"/>
      <sheetName val="TE TS FA LAN MATV"/>
      <sheetName val="2_1"/>
      <sheetName val="UTYLITAS"/>
      <sheetName val="POLY"/>
      <sheetName val="IRNA B"/>
      <sheetName val="CMU 2"/>
      <sheetName val="DAFTAR HARGA SATUAN MATERIAL"/>
      <sheetName val="DAF-BAHAN"/>
      <sheetName val="DAF-UPAH"/>
      <sheetName val="Master Supplier"/>
      <sheetName val="003"/>
      <sheetName val="Ind.MP Sch."/>
      <sheetName val="BSD (2)"/>
      <sheetName val="Du_lieu"/>
      <sheetName val="OwningCost"/>
      <sheetName val="cargo"/>
      <sheetName val="310000 CABANG V"/>
      <sheetName val="Upah_Bahan"/>
      <sheetName val="PROGRESS"/>
      <sheetName val="Pek. Tanah"/>
      <sheetName val="Pek. Pondasi"/>
      <sheetName val="Pek. Dinding"/>
      <sheetName val="Pek. Plesteran"/>
      <sheetName val="Pek. Kayu"/>
      <sheetName val="Pek. Beton"/>
      <sheetName val="Pek. Penutup Atap"/>
      <sheetName val="Pek. Langit-langit"/>
      <sheetName val="Pek. Sanitasi"/>
      <sheetName val="Pek. Besi &amp; Alumunium"/>
      <sheetName val="Pek. Kunci &amp; Kaca"/>
      <sheetName val="Pek. Penutup Lantai &amp; dinding"/>
      <sheetName val="Pek. Pengecatan"/>
      <sheetName val="BQ-FINAL"/>
      <sheetName val="REKAP GSE ROAD"/>
      <sheetName val="Penwrn"/>
      <sheetName val="Scd_RAB"/>
      <sheetName val="Instalasi Bengkel"/>
      <sheetName val="BASE_PL1_H_shape__OLD_"/>
      <sheetName val="Tabel material"/>
      <sheetName val="manhour"/>
      <sheetName val="Motor Data"/>
      <sheetName val="Cost_BD_Steel"/>
      <sheetName val="SCH_GG &amp; SAS"/>
      <sheetName val="MixBed"/>
      <sheetName val="CondPol"/>
      <sheetName val="Fuel Oil"/>
      <sheetName val="RESUME"/>
      <sheetName val="FINAL"/>
      <sheetName val="DAPRO"/>
      <sheetName val="Construction Progress"/>
      <sheetName val="Dec"/>
      <sheetName val="Analisa Ars"/>
      <sheetName val="Satpek"/>
      <sheetName val="meth hsl nego"/>
      <sheetName val="2.Hydrant"/>
      <sheetName val="3. Plumbing"/>
      <sheetName val="7.firealarm"/>
      <sheetName val="8.listrik&amp;ptr"/>
      <sheetName val="6.ts"/>
      <sheetName val="5.tlp"/>
      <sheetName val="Bunga"/>
      <sheetName val="ANALISA STR D-3-3 "/>
      <sheetName val="BOQ1a"/>
      <sheetName val="BOQ1b"/>
      <sheetName val="BOQ WIKA"/>
      <sheetName val="HB me"/>
      <sheetName val="Master Schedule"/>
      <sheetName val="BOQ_INT"/>
      <sheetName val="BILL of QUANTITY"/>
      <sheetName val="HSatuan"/>
      <sheetName val="DAF-NO._x005f_x005f_x0012"/>
      <sheetName val="UNIT PRICE ANALISYS"/>
      <sheetName val="DAF-NO._x005f_x005f_x005f"/>
      <sheetName val="HS ALAT"/>
      <sheetName val="HS UPAH"/>
      <sheetName val="PRODALAT"/>
      <sheetName val="RC-ANLPP"/>
      <sheetName val="Cover_Daf-2"/>
      <sheetName val="ANALISA-HST"/>
      <sheetName val="PIVOT"/>
      <sheetName val="Pintu-Jend."/>
      <sheetName val="harga-alat"/>
      <sheetName val="MAPP"/>
      <sheetName val="rek det 1_3"/>
      <sheetName val="Manpower"/>
      <sheetName val="Kell.Dind-GC"/>
      <sheetName val="Sat~Bahu"/>
      <sheetName val="COS_REP.XLS"/>
      <sheetName val="Analisa Upah &amp; Bahan Plum"/>
      <sheetName val="Bill of Qty MEP"/>
      <sheetName val="Satdas"/>
      <sheetName val="BQ PL - ST. HELENA"/>
      <sheetName val="Olah"/>
      <sheetName val="DAF-NO._x0012"/>
      <sheetName val="hsd"/>
      <sheetName val="sai"/>
      <sheetName val="1.1.Barrette pile"/>
      <sheetName val="Qty_pile"/>
      <sheetName val="Steel_slab"/>
      <sheetName val="Steel_tank"/>
      <sheetName val="Steel_wall"/>
      <sheetName val="Check"/>
      <sheetName val="Foundation"/>
      <sheetName val="Kaspel"/>
      <sheetName val="rab me (by owner) "/>
      <sheetName val="BQ (by owner)"/>
      <sheetName val="rab me (fisik)"/>
      <sheetName val="AnBiaya OperasionalAlat"/>
      <sheetName val="EFECTIF"/>
      <sheetName val="BQ-BLK-AN"/>
      <sheetName val="blk-1"/>
      <sheetName val="FAK"/>
      <sheetName val="Bill sipil"/>
      <sheetName val="TOWN"/>
      <sheetName val="ENG"/>
      <sheetName val="Prog CD"/>
      <sheetName val="610.07A"/>
      <sheetName val="CAT-HRG_3"/>
      <sheetName val="DAF-_43"/>
      <sheetName val="DAF-NO_13"/>
      <sheetName val="DAF-NO_23"/>
      <sheetName val="DAF_NO_33"/>
      <sheetName val="DAF-NO_43"/>
      <sheetName val="Isolasi_Luar_Dalam3"/>
      <sheetName val="Isolasi_Luar3"/>
      <sheetName val="analisa_Str3"/>
      <sheetName val="Mon_Upah+Alat+Material2"/>
      <sheetName val="ana_drainase3"/>
      <sheetName val="PT_3"/>
      <sheetName val="Sat_Bah_&amp;_Up3"/>
      <sheetName val="Bill_No_13_13"/>
      <sheetName val="TAMKUR_1"/>
      <sheetName val="BQ_mep2"/>
      <sheetName val="AHS_ASLI2"/>
      <sheetName val="DAF-NO_"/>
      <sheetName val="ANALISA_ALAT_BERAT2"/>
      <sheetName val="Brd_Unit_Rate1"/>
      <sheetName val="Basic_Price1"/>
      <sheetName val="Analisa_&amp;_Upah2"/>
      <sheetName val="Sat__Pek_2"/>
      <sheetName val="DAFTAR_(2)2"/>
      <sheetName val="REF_ONLY2"/>
      <sheetName val="hg_sat_22"/>
      <sheetName val="hg_sat_BM2"/>
      <sheetName val="Bahan___Upah2"/>
      <sheetName val="Analisa_Harga2"/>
      <sheetName val="H_Satuan2"/>
      <sheetName val="Harsat_Bahan1"/>
      <sheetName val="Harsat_Upah1"/>
      <sheetName val="trial_balance1"/>
      <sheetName val="2_23"/>
      <sheetName val="an__struktur3"/>
      <sheetName val="Blk_A1"/>
      <sheetName val="Bill_rekap1"/>
      <sheetName val="Bill_of_Qty1"/>
      <sheetName val="BIAYA_UMUM1"/>
      <sheetName val="Ahs_21"/>
      <sheetName val="Ahs_11"/>
      <sheetName val="HRG_BHN1"/>
      <sheetName val="AHAS_PANEL1"/>
      <sheetName val="Sat_Bahan1"/>
      <sheetName val="Sat_Alat1"/>
      <sheetName val="Sat_Upah1"/>
      <sheetName val="FORM_X_COST1"/>
      <sheetName val="an_mek1"/>
      <sheetName val="Alat_1"/>
      <sheetName val="DAF-NO__x005f_x0012_1"/>
      <sheetName val="DAF-NO__x005f_x005f_x005f_x0012_1"/>
      <sheetName val="An_Arsitektur1"/>
      <sheetName val="An_Struktur1"/>
      <sheetName val="Unit_Rate1"/>
      <sheetName val="Analisa_ME_1"/>
      <sheetName val="an__struktur4"/>
      <sheetName val="RAB_(A)_(2)1"/>
      <sheetName val="B_T1"/>
      <sheetName val="CASF_LOW_f1"/>
      <sheetName val="Analisa___Upah1"/>
      <sheetName val="Bahan_Upah1"/>
      <sheetName val="Cap_DUL1"/>
      <sheetName val="ANALISA_MARET_091"/>
      <sheetName val="LAB_me1"/>
      <sheetName val="HARGA_ALAT1"/>
      <sheetName val="analisa_SNI1"/>
      <sheetName val="Als_Struk1"/>
      <sheetName val="daf_isi_(xref)1"/>
      <sheetName val="upah_bahan1"/>
      <sheetName val="Harga_Bahan1"/>
      <sheetName val="320000_CABANG_VI1"/>
      <sheetName val="bu_alat1"/>
      <sheetName val="sche_kons1"/>
      <sheetName val="bu_mat1"/>
      <sheetName val="bu_tenaga1"/>
      <sheetName val="HASAT_DASAR1"/>
      <sheetName val="tng_bhn_lstrk1"/>
      <sheetName val="vol_baja1"/>
      <sheetName val="ana_kusen1"/>
      <sheetName val="vol_struk1"/>
      <sheetName val="Daftar_Harga1"/>
      <sheetName val="ANALISA_1"/>
      <sheetName val="Strategic_Map1"/>
      <sheetName val="HM_MEK_1"/>
      <sheetName val="Bangunan_Utama1"/>
      <sheetName val="Daftar_Upah1"/>
      <sheetName val="Harga_Satuan1"/>
      <sheetName val="Costing_Tata_suara1"/>
      <sheetName val="01A-_RAB1"/>
      <sheetName val="H_Satuan_Dasar1"/>
      <sheetName val="BSC_ENG1"/>
      <sheetName val="ANALISA_STR_D-3-21"/>
      <sheetName val="Harga_ME_1"/>
      <sheetName val="DAF-NO__x005f_x005f_x005f_x005f_x005f_x005f_x0011"/>
      <sheetName val="ANALISA_GRS_TENGAH1"/>
      <sheetName val="ANALISA_STR_D-3-3_1"/>
      <sheetName val="alat_CETAK1"/>
      <sheetName val="IDC_tahap_II1"/>
      <sheetName val="BOQ_WIKA1"/>
      <sheetName val="R_A_B1"/>
      <sheetName val="OH_Transportasi1"/>
      <sheetName val="OH_Insentif1"/>
      <sheetName val="data_grafik1"/>
      <sheetName val="Bahan_&amp;_Upah1"/>
      <sheetName val="Bill_5_Summary1"/>
      <sheetName val="H-Bahan_&amp;_Tenaga1"/>
      <sheetName val="Unit_Rate_(2)1"/>
      <sheetName val="Rinci_PO1"/>
      <sheetName val="Kas_Bon1"/>
      <sheetName val="REKAP_UTAMA1"/>
      <sheetName val="Pintu-Jend_1"/>
      <sheetName val="rek_det_1_31"/>
      <sheetName val="Ind_MP_Sch_1"/>
      <sheetName val="BSD_(2)1"/>
      <sheetName val="H_SAT1"/>
      <sheetName val="Analisa_Gabungan1"/>
      <sheetName val="01A__RAB1"/>
      <sheetName val="HB_1"/>
      <sheetName val="rab_-_persiapan_&amp;_lantai-11"/>
      <sheetName val="Lt__1_(A)1"/>
      <sheetName val="CAPITOL_MEKANIKAL1"/>
      <sheetName val="Rekap_Direct_Cost1"/>
      <sheetName val="RumusTB_1_bln1"/>
      <sheetName val="RPP_12_SEPT1"/>
      <sheetName val="Harga_Bahan_&amp;_Upah_1"/>
      <sheetName val="HSBU_ANA1"/>
      <sheetName val="B___Norelec1"/>
      <sheetName val="SD_(1)1"/>
      <sheetName val="UBA_RAB1"/>
      <sheetName val="CAT-HRG_2"/>
      <sheetName val="DAF-_42"/>
      <sheetName val="DAF-NO_12"/>
      <sheetName val="DAF-NO_22"/>
      <sheetName val="DAF_NO_32"/>
      <sheetName val="DAF-NO_42"/>
      <sheetName val="Isolasi_Luar_Dalam2"/>
      <sheetName val="Isolasi_Luar2"/>
      <sheetName val="analisa_Str2"/>
      <sheetName val="Mon_Upah+Alat+Material1"/>
      <sheetName val="ana_drainase2"/>
      <sheetName val="PT_2"/>
      <sheetName val="Sat_Bah_&amp;_Up2"/>
      <sheetName val="Bill_No_13_12"/>
      <sheetName val="TAMKUR_"/>
      <sheetName val="BQ_mep1"/>
      <sheetName val="AHS_ASLI1"/>
      <sheetName val="ANALISA_ALAT_BERAT1"/>
      <sheetName val="Brd_Unit_Rate"/>
      <sheetName val="Basic_Price"/>
      <sheetName val="List"/>
      <sheetName val="map"/>
      <sheetName val="rkp"/>
      <sheetName val="terbilang"/>
      <sheetName val="H.BAHAN"/>
      <sheetName val="Analisa_&amp;_Upah1"/>
      <sheetName val="Sat__Pek_1"/>
      <sheetName val="DAFTAR_(2)1"/>
      <sheetName val="REF_ONLY1"/>
      <sheetName val="hg_sat_21"/>
      <sheetName val="hg_sat_BM1"/>
      <sheetName val="Bahan___Upah1"/>
      <sheetName val="Analisa_Harga1"/>
      <sheetName val="H_Satuan1"/>
      <sheetName val="Harsat_Bahan"/>
      <sheetName val="Harsat_Upah"/>
      <sheetName val="trial_balance"/>
      <sheetName val="2_22"/>
      <sheetName val="an__struktur1"/>
      <sheetName val="Blk_A"/>
      <sheetName val="Bill_rekap"/>
      <sheetName val="Bill_of_Qty"/>
      <sheetName val="BIAYA_UMUM"/>
      <sheetName val="Ahs_2"/>
      <sheetName val="Ahs_1"/>
      <sheetName val="HRG_BHN"/>
      <sheetName val="AHAS_PANEL"/>
      <sheetName val="Sat_Bahan"/>
      <sheetName val="Sat_Alat"/>
      <sheetName val="Sat_Upah"/>
      <sheetName val="FORM_X_COST"/>
      <sheetName val="an_mek"/>
      <sheetName val="Alat_"/>
      <sheetName val="DAF-NO__x005f_x0012_"/>
      <sheetName val="DAF-NO__x005f_x005f_x005f_x0012_"/>
      <sheetName val="An_Arsitektur"/>
      <sheetName val="An_Struktur"/>
      <sheetName val="Unit_Rate"/>
      <sheetName val="Analisa_ME_"/>
      <sheetName val="an__struktur2"/>
      <sheetName val="RAB_(A)_(2)"/>
      <sheetName val="B_T"/>
      <sheetName val="CASF_LOW_f"/>
      <sheetName val="Daf. Analisa"/>
      <sheetName val="Wiw"/>
      <sheetName val="Daf_Anl"/>
      <sheetName val="LAP   (4)"/>
      <sheetName val="LAP   (11)"/>
      <sheetName val="Bill 4 Summary"/>
      <sheetName val="Analisa___Upah"/>
      <sheetName val="Bahan_Upah"/>
      <sheetName val="Cap_DUL"/>
      <sheetName val="ANALISA_MARET_09"/>
      <sheetName val="LAB_me"/>
      <sheetName val="HARGA_ALAT"/>
      <sheetName val="BQ25"/>
      <sheetName val="REK ADD"/>
      <sheetName val="BQ22"/>
      <sheetName val="BQ23"/>
      <sheetName val="Analisa HSP"/>
      <sheetName val="sat-jadi"/>
      <sheetName val="analisa_SNI"/>
      <sheetName val="Als_Struk"/>
      <sheetName val="daf_isi_(xref)"/>
      <sheetName val="Harga_Bahan"/>
      <sheetName val="320000_CABANG_VI"/>
      <sheetName val="bu_alat"/>
      <sheetName val="sche_kons"/>
      <sheetName val="bu_mat"/>
      <sheetName val="bu_tenaga"/>
      <sheetName val="HASAT_DASAR"/>
      <sheetName val="tng_bhn_lstrk"/>
      <sheetName val="vol_baja"/>
      <sheetName val="ana_kusen"/>
      <sheetName val="vol_struk"/>
      <sheetName val="Daftar_Harga"/>
      <sheetName val="ANALISA_"/>
      <sheetName val="HM_MEK_"/>
      <sheetName val="Bangunan_Utama"/>
      <sheetName val="Strategic_Map"/>
      <sheetName val="Daftar_Upah"/>
      <sheetName val="Harga_Satuan"/>
      <sheetName val="Costing_Tata_suara"/>
      <sheetName val="01A-_RAB"/>
      <sheetName val="H_Satuan_Dasar"/>
      <sheetName val="BSC_ENG"/>
      <sheetName val="ANALISA_STR_D-3-2"/>
      <sheetName val="Harga_ME_"/>
      <sheetName val="DAF-NO__x005f_x005f_x005f_x005f_x005f_x005f_x0012"/>
      <sheetName val="ANALISA_GRS_TENGAH"/>
      <sheetName val="ANALISA_STR_D-3-3_"/>
      <sheetName val="alat_CETAK"/>
      <sheetName val="IDC_tahap_II"/>
      <sheetName val="BOQ_WIKA"/>
      <sheetName val="R_A_B"/>
      <sheetName val="OH_Transportasi"/>
      <sheetName val="OH_Insentif"/>
      <sheetName val="data_grafik"/>
      <sheetName val="Bahan_&amp;_Upah"/>
      <sheetName val="Bill_5_Summary"/>
      <sheetName val="H-Bahan_&amp;_Tenaga"/>
      <sheetName val="Unit_Rate_(2)"/>
      <sheetName val="Rinci_PO"/>
      <sheetName val="Kas_Bon"/>
      <sheetName val="REKAP_UTAMA"/>
      <sheetName val="Pintu-Jend_"/>
      <sheetName val="rek_det_1_3"/>
      <sheetName val="Ind_MP_Sch_"/>
      <sheetName val="BSD_(2)"/>
      <sheetName val="01A__RAB"/>
      <sheetName val="H_SAT"/>
      <sheetName val="Analisa_Gabungan"/>
      <sheetName val="IRNA_B"/>
      <sheetName val="CMU_2"/>
      <sheetName val="HB_"/>
      <sheetName val="rab_-_persiapan_&amp;_lantai-1"/>
      <sheetName val="Lt__1_(A)"/>
      <sheetName val="CAPITOL_MEKANIKAL"/>
      <sheetName val="Rekap_Direct_Cost"/>
      <sheetName val="RumusTB_1_bln"/>
      <sheetName val="RPP_12_SEPT"/>
      <sheetName val="Harga_Bahan_&amp;_Upah_"/>
      <sheetName val="HSBU_ANA"/>
      <sheetName val="B___Norelec"/>
      <sheetName val="SD_(1)"/>
      <sheetName val="UBA_RAB"/>
      <sheetName val="IRNA_B1"/>
      <sheetName val="CMU_21"/>
      <sheetName val="CAT-HRG_4"/>
      <sheetName val="DAF-_44"/>
      <sheetName val="DAF-NO_14"/>
      <sheetName val="DAF-NO_24"/>
      <sheetName val="DAF_NO_34"/>
      <sheetName val="DAF-NO_44"/>
      <sheetName val="Isolasi_Luar_Dalam4"/>
      <sheetName val="Isolasi_Luar4"/>
      <sheetName val="analisa_Str4"/>
      <sheetName val="Mon_Upah+Alat+Material3"/>
      <sheetName val="ana_drainase4"/>
      <sheetName val="PT_4"/>
      <sheetName val="Sat_Bah_&amp;_Up4"/>
      <sheetName val="Bill_No_13_14"/>
      <sheetName val="TAMKUR_2"/>
      <sheetName val="Daf_11"/>
      <sheetName val="BQ_mep3"/>
      <sheetName val="AHS_ASLI3"/>
      <sheetName val="ANALISA_ALAT_BERAT3"/>
      <sheetName val="Brd_Unit_Rate2"/>
      <sheetName val="Basic_Price2"/>
      <sheetName val="Analisa_&amp;_Upah3"/>
      <sheetName val="Sat__Pek_3"/>
      <sheetName val="DAFTAR_(2)3"/>
      <sheetName val="REF_ONLY3"/>
      <sheetName val="hg_sat_23"/>
      <sheetName val="hg_sat_BM3"/>
      <sheetName val="Bahan___Upah3"/>
      <sheetName val="Analisa_Harga3"/>
      <sheetName val="H_Satuan3"/>
      <sheetName val="Harsat_Bahan2"/>
      <sheetName val="Harsat_Upah2"/>
      <sheetName val="trial_balance2"/>
      <sheetName val="2_24"/>
      <sheetName val="an__struktur5"/>
      <sheetName val="Blk_A2"/>
      <sheetName val="Bill_rekap2"/>
      <sheetName val="Bill_of_Qty2"/>
      <sheetName val="BIAYA_UMUM2"/>
      <sheetName val="Ahs_22"/>
      <sheetName val="Ahs_12"/>
      <sheetName val="HRG_BHN2"/>
      <sheetName val="AHAS_PANEL2"/>
      <sheetName val="Sat_Bahan2"/>
      <sheetName val="Sat_Alat2"/>
      <sheetName val="Sat_Upah2"/>
      <sheetName val="FORM_X_COST2"/>
      <sheetName val="an_mek2"/>
      <sheetName val="Alat_2"/>
      <sheetName val="DAF-NO__x005f_x0012_2"/>
      <sheetName val="DAF-NO__x005f_x005f_x005f_x0012_2"/>
      <sheetName val="An_Arsitektur2"/>
      <sheetName val="An_Struktur2"/>
      <sheetName val="Unit_Rate2"/>
      <sheetName val="Analisa_ME_2"/>
      <sheetName val="an__struktur6"/>
      <sheetName val="RAB_(A)_(2)2"/>
      <sheetName val="B_T2"/>
      <sheetName val="CASF_LOW_f2"/>
      <sheetName val="Analisa___Upah2"/>
      <sheetName val="Bahan_Upah2"/>
      <sheetName val="Cap_DUL2"/>
      <sheetName val="ANALISA_MARET_092"/>
      <sheetName val="LAB_me2"/>
      <sheetName val="HARGA_ALAT2"/>
      <sheetName val="analisa_SNI2"/>
      <sheetName val="Als_Struk2"/>
      <sheetName val="daf_isi_(xref)2"/>
      <sheetName val="upah_bahan2"/>
      <sheetName val="Harga_Bahan2"/>
      <sheetName val="320000_CABANG_VI2"/>
      <sheetName val="bu_alat2"/>
      <sheetName val="sche_kons2"/>
      <sheetName val="bu_mat2"/>
      <sheetName val="bu_tenaga2"/>
      <sheetName val="HASAT_DASAR2"/>
      <sheetName val="tng_bhn_lstrk2"/>
      <sheetName val="vol_baja2"/>
      <sheetName val="ana_kusen2"/>
      <sheetName val="vol_struk2"/>
      <sheetName val="Daftar_Harga2"/>
      <sheetName val="ANALISA_2"/>
      <sheetName val="Strategic_Map2"/>
      <sheetName val="HM_MEK_2"/>
      <sheetName val="Bangunan_Utama2"/>
      <sheetName val="Daftar_Upah2"/>
      <sheetName val="Harga_Satuan2"/>
      <sheetName val="Costing_Tata_suara2"/>
      <sheetName val="01A-_RAB2"/>
      <sheetName val="H_Satuan_Dasar2"/>
      <sheetName val="BSC_ENG2"/>
      <sheetName val="ANALISA_STR_D-3-22"/>
      <sheetName val="Harga_ME_2"/>
      <sheetName val="DAF-NO__x005f_x005f_x005f_x005f_x005f_x005f_x0013"/>
      <sheetName val="ANALISA_GRS_TENGAH2"/>
      <sheetName val="ANALISA_STR_D-3-3_2"/>
      <sheetName val="alat_CETAK2"/>
      <sheetName val="IDC_tahap_II2"/>
      <sheetName val="BOQ_WIKA2"/>
      <sheetName val="R_A_B2"/>
      <sheetName val="OH_Transportasi2"/>
      <sheetName val="OH_Insentif2"/>
      <sheetName val="data_grafik2"/>
      <sheetName val="Bahan_&amp;_Upah2"/>
      <sheetName val="Bill_5_Summary2"/>
      <sheetName val="H-Bahan_&amp;_Tenaga2"/>
      <sheetName val="Unit_Rate_(2)2"/>
      <sheetName val="Rinci_PO2"/>
      <sheetName val="Kas_Bon2"/>
      <sheetName val="REKAP_UTAMA2"/>
      <sheetName val="Pintu-Jend_2"/>
      <sheetName val="rek_det_1_32"/>
      <sheetName val="Ind_MP_Sch_2"/>
      <sheetName val="BSD_(2)2"/>
      <sheetName val="H_SAT2"/>
      <sheetName val="Analisa_Gabungan2"/>
      <sheetName val="01A__RAB2"/>
      <sheetName val="HB_2"/>
      <sheetName val="rab_-_persiapan_&amp;_lantai-12"/>
      <sheetName val="Lt__1_(A)2"/>
      <sheetName val="CAPITOL_MEKANIKAL2"/>
      <sheetName val="Rekap_Direct_Cost2"/>
      <sheetName val="RumusTB_1_bln2"/>
      <sheetName val="RPP_12_SEPT2"/>
      <sheetName val="Harga_Bahan_&amp;_Upah_2"/>
      <sheetName val="HSBU_ANA2"/>
      <sheetName val="B___Norelec2"/>
      <sheetName val="SD_(1)2"/>
      <sheetName val="UBA_RAB2"/>
      <sheetName val="IRNA_B2"/>
      <sheetName val="CMU_22"/>
      <sheetName val="CAT-HRG_5"/>
      <sheetName val="DAF-_45"/>
      <sheetName val="DAF-NO_15"/>
      <sheetName val="DAF-NO_25"/>
      <sheetName val="DAF_NO_35"/>
      <sheetName val="DAF-NO_45"/>
      <sheetName val="Isolasi_Luar_Dalam5"/>
      <sheetName val="Isolasi_Luar5"/>
      <sheetName val="analisa_Str5"/>
      <sheetName val="Mon_Upah+Alat+Material4"/>
      <sheetName val="ana_drainase5"/>
      <sheetName val="PT_5"/>
      <sheetName val="Sat_Bah_&amp;_Up5"/>
      <sheetName val="Bill_No_13_15"/>
      <sheetName val="TAMKUR_3"/>
      <sheetName val="Daf_12"/>
      <sheetName val="BQ_mep4"/>
      <sheetName val="AHS_ASLI4"/>
      <sheetName val="ANALISA_ALAT_BERAT4"/>
      <sheetName val="Brd_Unit_Rate3"/>
      <sheetName val="Basic_Price3"/>
      <sheetName val="Analisa_&amp;_Upah4"/>
      <sheetName val="Sat__Pek_4"/>
      <sheetName val="DAFTAR_(2)4"/>
      <sheetName val="REF_ONLY4"/>
      <sheetName val="hg_sat_24"/>
      <sheetName val="hg_sat_BM4"/>
      <sheetName val="Bahan___Upah4"/>
      <sheetName val="Analisa_Harga4"/>
      <sheetName val="H_Satuan4"/>
      <sheetName val="Harsat_Bahan3"/>
      <sheetName val="Harsat_Upah3"/>
      <sheetName val="trial_balance3"/>
      <sheetName val="2_25"/>
      <sheetName val="an__struktur7"/>
      <sheetName val="Blk_A3"/>
      <sheetName val="Bill_rekap3"/>
      <sheetName val="Bill_of_Qty3"/>
      <sheetName val="BIAYA_UMUM3"/>
      <sheetName val="Ahs_23"/>
      <sheetName val="Ahs_13"/>
      <sheetName val="HRG_BHN3"/>
      <sheetName val="AHAS_PANEL3"/>
      <sheetName val="Sat_Bahan3"/>
      <sheetName val="Sat_Alat3"/>
      <sheetName val="Sat_Upah3"/>
      <sheetName val="FORM_X_COST3"/>
      <sheetName val="an_mek3"/>
      <sheetName val="Alat_3"/>
      <sheetName val="DAF-NO__x005f_x0012_3"/>
      <sheetName val="DAF-NO__x005f_x005f_x005f_x0012_3"/>
      <sheetName val="An_Arsitektur3"/>
      <sheetName val="An_Struktur3"/>
      <sheetName val="Unit_Rate3"/>
      <sheetName val="Analisa_ME_3"/>
      <sheetName val="an__struktur8"/>
      <sheetName val="RAB_(A)_(2)3"/>
      <sheetName val="B_T3"/>
      <sheetName val="CASF_LOW_f3"/>
      <sheetName val="Analisa___Upah3"/>
      <sheetName val="Bahan_Upah3"/>
      <sheetName val="Cap_DUL3"/>
      <sheetName val="ANALISA_MARET_093"/>
      <sheetName val="LAB_me3"/>
      <sheetName val="HARGA_ALAT3"/>
      <sheetName val="analisa_SNI3"/>
      <sheetName val="Als_Struk3"/>
      <sheetName val="daf_isi_(xref)3"/>
      <sheetName val="upah_bahan3"/>
      <sheetName val="Harga_Bahan3"/>
      <sheetName val="320000_CABANG_VI3"/>
      <sheetName val="bu_alat3"/>
      <sheetName val="sche_kons3"/>
      <sheetName val="bu_mat3"/>
      <sheetName val="bu_tenaga3"/>
      <sheetName val="HASAT_DASAR3"/>
      <sheetName val="tng_bhn_lstrk3"/>
      <sheetName val="vol_baja3"/>
      <sheetName val="ana_kusen3"/>
      <sheetName val="vol_struk3"/>
      <sheetName val="Daftar_Harga3"/>
      <sheetName val="ANALISA_3"/>
      <sheetName val="HM_MEK_3"/>
      <sheetName val="Bangunan_Utama3"/>
      <sheetName val="Strategic_Map3"/>
      <sheetName val="Daftar_Upah3"/>
      <sheetName val="Harga_Satuan3"/>
      <sheetName val="Costing_Tata_suara3"/>
      <sheetName val="01A-_RAB3"/>
      <sheetName val="H_Satuan_Dasar3"/>
      <sheetName val="BSC_ENG3"/>
      <sheetName val="ANALISA_STR_D-3-23"/>
      <sheetName val="Harga_ME_3"/>
      <sheetName val="DAF-NO__x005f_x005f_x005f_x005f_x005f_x005f_x0014"/>
      <sheetName val="ANALISA_GRS_TENGAH3"/>
      <sheetName val="ANALISA_STR_D-3-3_3"/>
      <sheetName val="alat_CETAK3"/>
      <sheetName val="IDC_tahap_II3"/>
      <sheetName val="BOQ_WIKA3"/>
      <sheetName val="R_A_B3"/>
      <sheetName val="OH_Transportasi3"/>
      <sheetName val="OH_Insentif3"/>
      <sheetName val="data_grafik3"/>
      <sheetName val="Bahan_&amp;_Upah3"/>
      <sheetName val="Bill_5_Summary3"/>
      <sheetName val="H-Bahan_&amp;_Tenaga3"/>
      <sheetName val="Unit_Rate_(2)3"/>
      <sheetName val="Rinci_PO3"/>
      <sheetName val="Kas_Bon3"/>
      <sheetName val="REKAP_UTAMA3"/>
      <sheetName val="Pintu-Jend_3"/>
      <sheetName val="rek_det_1_33"/>
      <sheetName val="Ind_MP_Sch_3"/>
      <sheetName val="BSD_(2)3"/>
      <sheetName val="01A__RAB3"/>
      <sheetName val="H_SAT3"/>
      <sheetName val="Analisa_Gabungan3"/>
      <sheetName val="IRNA_B3"/>
      <sheetName val="CMU_23"/>
      <sheetName val="HB_3"/>
      <sheetName val="rab_-_persiapan_&amp;_lantai-13"/>
      <sheetName val="Lt__1_(A)3"/>
      <sheetName val="CAPITOL_MEKANIKAL3"/>
      <sheetName val="Rekap_Direct_Cost3"/>
      <sheetName val="RumusTB_1_bln3"/>
      <sheetName val="RPP_12_SEPT3"/>
      <sheetName val="Harga_Bahan_&amp;_Upah_3"/>
      <sheetName val="HSBU_ANA3"/>
      <sheetName val="B___Norelec3"/>
      <sheetName val="SD_(1)3"/>
      <sheetName val="UBA_RAB3"/>
      <sheetName val="Sat_Bah___Up"/>
      <sheetName val="HARGA_PIPA"/>
      <sheetName val="Daftar Kuantitas"/>
      <sheetName val="Bank"/>
      <sheetName val="ANL."/>
      <sheetName val="330000 CABANG VII"/>
      <sheetName val="LMKC"/>
      <sheetName val="Laba JO"/>
      <sheetName val="hsp_STR_ARS"/>
      <sheetName val="BoQ  Struktur Darat &amp; Laut"/>
      <sheetName val="Resources"/>
      <sheetName val="LIST ANHARSAT"/>
      <sheetName val="Tabel Berat"/>
      <sheetName val="BoQ C4"/>
      <sheetName val="Harian"/>
      <sheetName val="D7(1)"/>
      <sheetName val="ARP-2 Cfutama"/>
      <sheetName val="DAF-NO__x0012_1"/>
      <sheetName val="DAF-NO__x005f_x005f_x0011"/>
      <sheetName val="DAF-NO__x0012_"/>
      <sheetName val="DAF-NO__x005f_x005f_x0012"/>
      <sheetName val="DAF-NO__x0012_2"/>
      <sheetName val="DAF-NO__x005f_x005f_x0013"/>
      <sheetName val="DAF-NO__x0012_3"/>
      <sheetName val="DAF-NO__x005f_x005f_x0014"/>
      <sheetName val="DAF-NO._x005f"/>
      <sheetName val="Analisa Alat"/>
      <sheetName val="Rekap Analisa"/>
      <sheetName val="Mat'l"/>
      <sheetName val="ALEK"/>
      <sheetName val="RNG"/>
      <sheetName val="M"/>
      <sheetName val="작성기준"/>
      <sheetName val="HargaDasar"/>
      <sheetName val="Rates"/>
      <sheetName val="BAPP 1"/>
      <sheetName val="SPK 1"/>
      <sheetName val="An.alat"/>
      <sheetName val="RAB "/>
      <sheetName val="mat&amp;upah"/>
      <sheetName val="a-tanah"/>
      <sheetName val="Analisa_Harga_Satuan"/>
      <sheetName val="Analisa_Harga_Satuan1"/>
      <sheetName val="DIV-7"/>
      <sheetName val="CAT-HRG_6"/>
      <sheetName val="DAF-_46"/>
      <sheetName val="DAF-NO_16"/>
      <sheetName val="DAF-NO_26"/>
      <sheetName val="DAF_NO_36"/>
      <sheetName val="DAF-NO_46"/>
      <sheetName val="Isolasi_Luar_Dalam6"/>
      <sheetName val="Isolasi_Luar6"/>
      <sheetName val="analisa_Str6"/>
      <sheetName val="Mon_Upah+Alat+Material5"/>
      <sheetName val="ana_drainase6"/>
      <sheetName val="PT_6"/>
      <sheetName val="Sat_Bah_&amp;_Up6"/>
      <sheetName val="Bill_No_13_16"/>
      <sheetName val="TAMKUR_4"/>
      <sheetName val="BQ_mep5"/>
      <sheetName val="AHS_ASLI5"/>
      <sheetName val="ANALISA_ALAT_BERAT5"/>
      <sheetName val="Brd_Unit_Rate4"/>
      <sheetName val="Basic_Price4"/>
      <sheetName val="Analisa_&amp;_Upah5"/>
      <sheetName val="Sat__Pek_5"/>
      <sheetName val="DAFTAR_(2)5"/>
      <sheetName val="REF_ONLY5"/>
      <sheetName val="hg_sat_25"/>
      <sheetName val="hg_sat_BM5"/>
      <sheetName val="Bahan___Upah5"/>
      <sheetName val="Analisa_Harga5"/>
      <sheetName val="H_Satuan5"/>
      <sheetName val="Harsat_Bahan4"/>
      <sheetName val="Harsat_Upah4"/>
      <sheetName val="trial_balance4"/>
      <sheetName val="2_26"/>
      <sheetName val="an__struktur9"/>
      <sheetName val="Blk_A4"/>
      <sheetName val="Bill_rekap4"/>
      <sheetName val="Bill_of_Qty4"/>
      <sheetName val="BIAYA_UMUM4"/>
      <sheetName val="Ahs_24"/>
      <sheetName val="Ahs_14"/>
      <sheetName val="HRG_BHN4"/>
      <sheetName val="AHAS_PANEL4"/>
      <sheetName val="Sat_Bahan4"/>
      <sheetName val="Sat_Alat4"/>
      <sheetName val="Sat_Upah4"/>
      <sheetName val="FORM_X_COST4"/>
      <sheetName val="an_mek4"/>
      <sheetName val="Alat_4"/>
      <sheetName val="DAF-NO__x005f_x0012_4"/>
      <sheetName val="DAF-NO__x005f_x005f_x005f_x0012_4"/>
      <sheetName val="An_Arsitektur4"/>
      <sheetName val="An_Struktur4"/>
      <sheetName val="Unit_Rate4"/>
      <sheetName val="Analisa_ME_4"/>
      <sheetName val="an__struktur10"/>
      <sheetName val="RAB_(A)_(2)4"/>
      <sheetName val="B_T4"/>
      <sheetName val="CASF_LOW_f4"/>
      <sheetName val="Analisa___Upah4"/>
      <sheetName val="Bahan_Upah4"/>
      <sheetName val="Cap_DUL4"/>
      <sheetName val="ANALISA_MARET_094"/>
      <sheetName val="LAB_me4"/>
      <sheetName val="HARGA_ALAT4"/>
      <sheetName val="analisa_SNI4"/>
      <sheetName val="Als_Struk4"/>
      <sheetName val="daf_isi_(xref)4"/>
      <sheetName val="upah_bahan4"/>
      <sheetName val="Harga_Bahan4"/>
      <sheetName val="320000_CABANG_VI4"/>
      <sheetName val="bu_alat4"/>
      <sheetName val="sche_kons4"/>
      <sheetName val="bu_mat4"/>
      <sheetName val="bu_tenaga4"/>
      <sheetName val="HASAT_DASAR4"/>
      <sheetName val="tng_bhn_lstrk4"/>
      <sheetName val="vol_baja4"/>
      <sheetName val="ana_kusen4"/>
      <sheetName val="vol_struk4"/>
      <sheetName val="Daftar_Harga4"/>
      <sheetName val="ANALISA_4"/>
      <sheetName val="Strategic_Map4"/>
      <sheetName val="HM_MEK_4"/>
      <sheetName val="Bangunan_Utama4"/>
      <sheetName val="Daftar_Upah4"/>
      <sheetName val="Harga_Satuan4"/>
      <sheetName val="Costing_Tata_suara4"/>
      <sheetName val="01A-_RAB4"/>
      <sheetName val="H_Satuan_Dasar4"/>
      <sheetName val="BSC_ENG4"/>
      <sheetName val="ANALISA_STR_D-3-24"/>
      <sheetName val="Harga_ME_4"/>
      <sheetName val="DAF-NO__x005f_x005f_x005f_x005f_x005f_x005f_x0015"/>
      <sheetName val="ANALISA_GRS_TENGAH4"/>
      <sheetName val="ANALISA_STR_D-3-3_4"/>
      <sheetName val="alat_CETAK4"/>
      <sheetName val="IDC_tahap_II4"/>
      <sheetName val="BOQ_WIKA4"/>
      <sheetName val="R_A_B4"/>
      <sheetName val="OH_Transportasi4"/>
      <sheetName val="OH_Insentif4"/>
      <sheetName val="data_grafik4"/>
      <sheetName val="Bahan_&amp;_Upah4"/>
      <sheetName val="Bill_5_Summary4"/>
      <sheetName val="H-Bahan_&amp;_Tenaga4"/>
      <sheetName val="Unit_Rate_(2)4"/>
      <sheetName val="Rinci_PO4"/>
      <sheetName val="Kas_Bon4"/>
      <sheetName val="REKAP_UTAMA4"/>
      <sheetName val="Pintu-Jend_4"/>
      <sheetName val="rek_det_1_34"/>
      <sheetName val="Ind_MP_Sch_4"/>
      <sheetName val="BSD_(2)4"/>
      <sheetName val="H_SAT4"/>
      <sheetName val="Analisa_Gabungan4"/>
      <sheetName val="01A__RAB4"/>
      <sheetName val="HB_4"/>
      <sheetName val="rab_-_persiapan_&amp;_lantai-14"/>
      <sheetName val="Lt__1_(A)4"/>
      <sheetName val="CAPITOL_MEKANIKAL4"/>
      <sheetName val="Rekap_Direct_Cost4"/>
      <sheetName val="RumusTB_1_bln4"/>
      <sheetName val="RPP_12_SEPT4"/>
      <sheetName val="Harga_Bahan_&amp;_Upah_4"/>
      <sheetName val="HSBU_ANA4"/>
      <sheetName val="B___Norelec4"/>
      <sheetName val="SD_(1)4"/>
      <sheetName val="UBA_RAB4"/>
      <sheetName val="IRNA_B4"/>
      <sheetName val="CMU_24"/>
      <sheetName val="Sat_Bah___Up1"/>
      <sheetName val="HARGA_PIPA1"/>
      <sheetName val="610_07A"/>
      <sheetName val="Ans_Kom_Precast"/>
      <sheetName val="BIAYA_SISA_PEK_"/>
      <sheetName val="H_BAHAN"/>
      <sheetName val="DAF-NO__x005f_x005f_x005f_x005f_x005f_x005f_x005f"/>
      <sheetName val="rap_rinci"/>
      <sheetName val="TE_TS_FA_LAN_MATV"/>
      <sheetName val="DAFTAR_HARGA_SATUAN_MATERIAL"/>
      <sheetName val="310000_CABANG_V"/>
      <sheetName val="Master_Supplier"/>
      <sheetName val="_R_A_B"/>
      <sheetName val="B_O_Q"/>
      <sheetName val="Daftar_Kuantitas"/>
      <sheetName val="Construction_Progress"/>
      <sheetName val="Master_Schedule"/>
      <sheetName val="BILL_of_QUANTITY"/>
      <sheetName val="Analisa_Ars"/>
      <sheetName val="UNIT_PRICE_ANALISYS"/>
      <sheetName val="Rekap_Biaya"/>
      <sheetName val="REKAP_GSE_ROAD"/>
      <sheetName val="Motor_Data"/>
      <sheetName val="SCH_GG_&amp;_SAS"/>
      <sheetName val="Fuel_Oil"/>
      <sheetName val="Pek__Tanah"/>
      <sheetName val="Pek__Pondasi"/>
      <sheetName val="Pek__Dinding"/>
      <sheetName val="Pek__Plesteran"/>
      <sheetName val="Pek__Kayu"/>
      <sheetName val="Pek__Beton"/>
      <sheetName val="Pek__Penutup_Atap"/>
      <sheetName val="Pek__Langit-langit"/>
      <sheetName val="Pek__Sanitasi"/>
      <sheetName val="Pek__Besi_&amp;_Alumunium"/>
      <sheetName val="Pek__Kunci_&amp;_Kaca"/>
      <sheetName val="Pek__Penutup_Lantai_&amp;_dinding"/>
      <sheetName val="Pek__Pengecatan"/>
      <sheetName val="ANL_"/>
      <sheetName val="BAPP_2"/>
      <sheetName val="330000_CABANG_VII"/>
      <sheetName val="Laba_JO"/>
      <sheetName val="BoQ__Struktur_Darat_&amp;_Laut"/>
      <sheetName val="HS_ALAT"/>
      <sheetName val="HS_UPAH"/>
      <sheetName val="LIST_ANHARSAT"/>
      <sheetName val="Tabel_Berat"/>
      <sheetName val="meth_hsl_nego"/>
      <sheetName val="Instalasi_Bengkel"/>
      <sheetName val="Tabel_material"/>
      <sheetName val="BoQ_C4"/>
      <sheetName val="BQ_PL_-_ST__HELENA"/>
      <sheetName val="4-Basic_Price"/>
      <sheetName val="2_Hydrant"/>
      <sheetName val="3__Plumbing"/>
      <sheetName val="7_firealarm"/>
      <sheetName val="8_listrik&amp;ptr"/>
      <sheetName val="6_ts"/>
      <sheetName val="5_tlp"/>
      <sheetName val="Bill_3_Summary"/>
      <sheetName val="DAF-NO__x005f_x005f_x005f"/>
      <sheetName val="analisa_stroke"/>
      <sheetName val="Bill_of_Qty_MEP"/>
      <sheetName val="CAT-HRG_7"/>
      <sheetName val="DAF-_47"/>
      <sheetName val="DAF-NO_17"/>
      <sheetName val="DAF-NO_27"/>
      <sheetName val="DAF_NO_37"/>
      <sheetName val="DAF-NO_47"/>
      <sheetName val="Isolasi_Luar_Dalam7"/>
      <sheetName val="Isolasi_Luar7"/>
      <sheetName val="analisa_Str7"/>
      <sheetName val="Mon_Upah+Alat+Material6"/>
      <sheetName val="ana_drainase7"/>
      <sheetName val="PT_7"/>
      <sheetName val="Sat_Bah_&amp;_Up7"/>
      <sheetName val="Bill_No_13_17"/>
      <sheetName val="TAMKUR_5"/>
      <sheetName val="BQ_mep6"/>
      <sheetName val="AHS_ASLI6"/>
      <sheetName val="ANALISA_ALAT_BERAT6"/>
      <sheetName val="Brd_Unit_Rate5"/>
      <sheetName val="Basic_Price5"/>
      <sheetName val="Analisa_&amp;_Upah6"/>
      <sheetName val="Sat__Pek_6"/>
      <sheetName val="DAFTAR_(2)6"/>
      <sheetName val="REF_ONLY6"/>
      <sheetName val="hg_sat_26"/>
      <sheetName val="hg_sat_BM6"/>
      <sheetName val="Bahan___Upah6"/>
      <sheetName val="Analisa_Harga6"/>
      <sheetName val="H_Satuan6"/>
      <sheetName val="Harsat_Bahan5"/>
      <sheetName val="Harsat_Upah5"/>
      <sheetName val="trial_balance5"/>
      <sheetName val="2_27"/>
      <sheetName val="an__struktur11"/>
      <sheetName val="Blk_A5"/>
      <sheetName val="Bill_rekap5"/>
      <sheetName val="Bill_of_Qty5"/>
      <sheetName val="BIAYA_UMUM5"/>
      <sheetName val="Ahs_25"/>
      <sheetName val="Ahs_15"/>
      <sheetName val="HRG_BHN5"/>
      <sheetName val="AHAS_PANEL5"/>
      <sheetName val="Sat_Bahan5"/>
      <sheetName val="Sat_Alat5"/>
      <sheetName val="Sat_Upah5"/>
      <sheetName val="FORM_X_COST5"/>
      <sheetName val="an_mek5"/>
      <sheetName val="Alat_5"/>
      <sheetName val="DAF-NO__x005f_x0012_5"/>
      <sheetName val="DAF-NO__x005f_x005f_x005f_x0012_5"/>
      <sheetName val="An_Arsitektur5"/>
      <sheetName val="An_Struktur5"/>
      <sheetName val="Unit_Rate5"/>
      <sheetName val="Analisa_ME_5"/>
      <sheetName val="an__struktur12"/>
      <sheetName val="RAB_(A)_(2)5"/>
      <sheetName val="B_T5"/>
      <sheetName val="CASF_LOW_f5"/>
      <sheetName val="Analisa___Upah5"/>
      <sheetName val="Bahan_Upah5"/>
      <sheetName val="Cap_DUL5"/>
      <sheetName val="ANALISA_MARET_095"/>
      <sheetName val="LAB_me5"/>
      <sheetName val="HARGA_ALAT5"/>
      <sheetName val="analisa_SNI5"/>
      <sheetName val="Als_Struk5"/>
      <sheetName val="daf_isi_(xref)5"/>
      <sheetName val="upah_bahan5"/>
      <sheetName val="Harga_Bahan5"/>
      <sheetName val="320000_CABANG_VI5"/>
      <sheetName val="bu_alat5"/>
      <sheetName val="sche_kons5"/>
      <sheetName val="bu_mat5"/>
      <sheetName val="bu_tenaga5"/>
      <sheetName val="HASAT_DASAR5"/>
      <sheetName val="tng_bhn_lstrk5"/>
      <sheetName val="vol_baja5"/>
      <sheetName val="ana_kusen5"/>
      <sheetName val="vol_struk5"/>
      <sheetName val="Daftar_Harga5"/>
      <sheetName val="ANALISA_5"/>
      <sheetName val="Strategic_Map5"/>
      <sheetName val="HM_MEK_5"/>
      <sheetName val="Bangunan_Utama5"/>
      <sheetName val="Daftar_Upah5"/>
      <sheetName val="Harga_Satuan5"/>
      <sheetName val="Costing_Tata_suara5"/>
      <sheetName val="01A-_RAB5"/>
      <sheetName val="H_Satuan_Dasar5"/>
      <sheetName val="BSC_ENG5"/>
      <sheetName val="ANALISA_STR_D-3-25"/>
      <sheetName val="Harga_ME_5"/>
      <sheetName val="DAF-NO__x005f_x005f_x005f_x005f_x005f_x005f_x0016"/>
      <sheetName val="ANALISA_GRS_TENGAH5"/>
      <sheetName val="ANALISA_STR_D-3-3_5"/>
      <sheetName val="alat_CETAK5"/>
      <sheetName val="IDC_tahap_II5"/>
      <sheetName val="BOQ_WIKA5"/>
      <sheetName val="R_A_B5"/>
      <sheetName val="OH_Transportasi5"/>
      <sheetName val="OH_Insentif5"/>
      <sheetName val="data_grafik5"/>
      <sheetName val="Bahan_&amp;_Upah5"/>
      <sheetName val="Bill_5_Summary5"/>
      <sheetName val="H-Bahan_&amp;_Tenaga5"/>
      <sheetName val="Unit_Rate_(2)5"/>
      <sheetName val="Rinci_PO5"/>
      <sheetName val="Kas_Bon5"/>
      <sheetName val="REKAP_UTAMA5"/>
      <sheetName val="Pintu-Jend_5"/>
      <sheetName val="rek_det_1_35"/>
      <sheetName val="Ind_MP_Sch_5"/>
      <sheetName val="BSD_(2)5"/>
      <sheetName val="H_SAT5"/>
      <sheetName val="Analisa_Gabungan5"/>
      <sheetName val="01A__RAB5"/>
      <sheetName val="HB_5"/>
      <sheetName val="rab_-_persiapan_&amp;_lantai-15"/>
      <sheetName val="Lt__1_(A)5"/>
      <sheetName val="CAPITOL_MEKANIKAL5"/>
      <sheetName val="Rekap_Direct_Cost5"/>
      <sheetName val="RumusTB_1_bln5"/>
      <sheetName val="RPP_12_SEPT5"/>
      <sheetName val="Harga_Bahan_&amp;_Upah_5"/>
      <sheetName val="HSBU_ANA5"/>
      <sheetName val="B___Norelec5"/>
      <sheetName val="SD_(1)5"/>
      <sheetName val="UBA_RAB5"/>
      <sheetName val="IRNA_B5"/>
      <sheetName val="CMU_25"/>
      <sheetName val="Sat_Bah___Up2"/>
      <sheetName val="HARGA_PIPA2"/>
      <sheetName val="610_07A1"/>
      <sheetName val="Ans_Kom_Precast1"/>
      <sheetName val="BIAYA_SISA_PEK_1"/>
      <sheetName val="H_BAHAN1"/>
      <sheetName val="DAF-NO__x005f_x005f_x005f_x005f_x005f_x005f_x0051"/>
      <sheetName val="rap_rinci1"/>
      <sheetName val="TE_TS_FA_LAN_MATV1"/>
      <sheetName val="DAFTAR_HARGA_SATUAN_MATERIAL1"/>
      <sheetName val="310000_CABANG_V1"/>
      <sheetName val="Master_Supplier1"/>
      <sheetName val="_R_A_B1"/>
      <sheetName val="B_O_Q1"/>
      <sheetName val="Daftar_Kuantitas1"/>
      <sheetName val="Construction_Progress1"/>
      <sheetName val="Master_Schedule1"/>
      <sheetName val="BILL_of_QUANTITY1"/>
      <sheetName val="Analisa_Ars1"/>
      <sheetName val="UNIT_PRICE_ANALISYS1"/>
      <sheetName val="Rekap_Biaya1"/>
      <sheetName val="REKAP_GSE_ROAD1"/>
      <sheetName val="Motor_Data1"/>
      <sheetName val="SCH_GG_&amp;_SAS1"/>
      <sheetName val="Fuel_Oil1"/>
      <sheetName val="Pek__Tanah1"/>
      <sheetName val="Pek__Pondasi1"/>
      <sheetName val="Pek__Dinding1"/>
      <sheetName val="Pek__Plesteran1"/>
      <sheetName val="Pek__Kayu1"/>
      <sheetName val="Pek__Beton1"/>
      <sheetName val="Pek__Penutup_Atap1"/>
      <sheetName val="Pek__Langit-langit1"/>
      <sheetName val="Pek__Sanitasi1"/>
      <sheetName val="Pek__Besi_&amp;_Alumunium1"/>
      <sheetName val="Pek__Kunci_&amp;_Kaca1"/>
      <sheetName val="Pek__Penutup_Lantai_&amp;_dinding1"/>
      <sheetName val="Pek__Pengecatan1"/>
      <sheetName val="ANL_1"/>
      <sheetName val="DAF-NO__x005f_x005f_x00121"/>
      <sheetName val="BAPP_21"/>
      <sheetName val="330000_CABANG_VII1"/>
      <sheetName val="Laba_JO1"/>
      <sheetName val="BoQ__Struktur_Darat_&amp;_Laut1"/>
      <sheetName val="HS_ALAT1"/>
      <sheetName val="HS_UPAH1"/>
      <sheetName val="LIST_ANHARSAT1"/>
      <sheetName val="Tabel_Berat1"/>
      <sheetName val="meth_hsl_nego1"/>
      <sheetName val="Instalasi_Bengkel1"/>
      <sheetName val="Tabel_material1"/>
      <sheetName val="BoQ_C41"/>
      <sheetName val="BQ_PL_-_ST__HELENA1"/>
      <sheetName val="4-Basic_Price1"/>
      <sheetName val="2_Hydrant1"/>
      <sheetName val="3__Plumbing1"/>
      <sheetName val="7_firealarm1"/>
      <sheetName val="8_listrik&amp;ptr1"/>
      <sheetName val="6_ts1"/>
      <sheetName val="5_tlp1"/>
      <sheetName val="Bill_3_Summary1"/>
      <sheetName val="DAF-NO__x005f_x005f_x005f1"/>
      <sheetName val="analisa_stroke1"/>
      <sheetName val="Bill_of_Qty_MEP1"/>
      <sheetName val="AHS - Riel"/>
      <sheetName val="Analisa HS"/>
      <sheetName val="Anl_Konst"/>
      <sheetName val="SATUAN JADI "/>
      <sheetName val="BARU-3"/>
      <sheetName val="BARU-4 "/>
      <sheetName val="DAF-NO._x005f_x005f_x005f_x005f_x0012"/>
      <sheetName val="ANL"/>
      <sheetName val="List of Eqp"/>
      <sheetName val="UPA"/>
      <sheetName val="SAT_UPAH,BAHAN,ALAT"/>
      <sheetName val="DFT-Harga (2)"/>
      <sheetName val="SAT-UP bangunan"/>
      <sheetName val="Tanggal"/>
      <sheetName val="Kuantitas &amp; Harga"/>
      <sheetName val="RAB-SPL2"/>
      <sheetName val="Markup"/>
      <sheetName val="PEKERJAAN PERSIAPAN"/>
      <sheetName val="PJ"/>
      <sheetName val="UPAH &amp; BHN"/>
      <sheetName val="db"/>
      <sheetName val="analisa el"/>
      <sheetName val="analisa mek"/>
      <sheetName val="Upah&amp;Bahan"/>
      <sheetName val="Analisa Mob. 3"/>
      <sheetName val="Analisa Mob.1"/>
      <sheetName val="Analisa-Harga"/>
      <sheetName val="Analisa Mob. 2"/>
      <sheetName val="data-pendukung"/>
      <sheetName val="Tenaga Inti"/>
      <sheetName val="ANALISA PEK.UMUM"/>
      <sheetName val="Div2"/>
      <sheetName val="data type kusen (all)"/>
      <sheetName val="Faktor Markup"/>
      <sheetName val="304-06"/>
      <sheetName val="Bor Pile"/>
      <sheetName val="DAFTAR ANALISA HARGA SATUAN"/>
      <sheetName val="at r pkt"/>
      <sheetName val="Anl1"/>
      <sheetName val="Anl.PasBAtu"/>
      <sheetName val="DRUP (ASLI)"/>
      <sheetName val="HSAT"/>
      <sheetName val="DU&amp;B"/>
      <sheetName val="CIANTEN-1"/>
      <sheetName val="MADIUN"/>
      <sheetName val="BAHAN Dekat"/>
      <sheetName val="Monitor"/>
      <sheetName val="PKK"/>
      <sheetName val="D6-1b"/>
      <sheetName val="Upah &amp; Bahan"/>
      <sheetName val="Ktr. BUPATI"/>
      <sheetName val="BANGUNAN"/>
      <sheetName val="Ktr. SKPD"/>
      <sheetName val="Cover Daf-2"/>
      <sheetName val="PROTECTION "/>
      <sheetName val="Capex"/>
      <sheetName val="Assumptions"/>
      <sheetName val="Tables"/>
      <sheetName val="Master 1.0"/>
      <sheetName val="MT"/>
      <sheetName val="rp"/>
      <sheetName val="REKTOR"/>
      <sheetName val="DEKAN"/>
      <sheetName val="CIANTEN-1B"/>
      <sheetName val="Harga P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 refreshError="1"/>
      <sheetData sheetId="664"/>
      <sheetData sheetId="665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/>
      <sheetData sheetId="1095"/>
      <sheetData sheetId="1096" refreshError="1"/>
      <sheetData sheetId="1097" refreshError="1"/>
      <sheetData sheetId="1098" refreshError="1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/>
      <sheetData sheetId="1127"/>
      <sheetData sheetId="1128"/>
      <sheetData sheetId="1129"/>
      <sheetData sheetId="1130"/>
      <sheetData sheetId="1131"/>
      <sheetData sheetId="1132"/>
      <sheetData sheetId="1133"/>
      <sheetData sheetId="1134"/>
      <sheetData sheetId="1135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/>
      <sheetData sheetId="1210"/>
      <sheetData sheetId="1211"/>
      <sheetData sheetId="1212"/>
      <sheetData sheetId="1213"/>
      <sheetData sheetId="1214"/>
      <sheetData sheetId="1215"/>
      <sheetData sheetId="1216"/>
      <sheetData sheetId="1217"/>
      <sheetData sheetId="1218"/>
      <sheetData sheetId="1219"/>
      <sheetData sheetId="1220"/>
      <sheetData sheetId="122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/>
      <sheetData sheetId="1245"/>
      <sheetData sheetId="1246"/>
      <sheetData sheetId="1247"/>
      <sheetData sheetId="1248"/>
      <sheetData sheetId="1249"/>
      <sheetData sheetId="1250"/>
      <sheetData sheetId="1251"/>
      <sheetData sheetId="1252"/>
      <sheetData sheetId="1253"/>
      <sheetData sheetId="1254"/>
      <sheetData sheetId="1255"/>
      <sheetData sheetId="1256"/>
      <sheetData sheetId="1257"/>
      <sheetData sheetId="1258"/>
      <sheetData sheetId="1259"/>
      <sheetData sheetId="1260"/>
      <sheetData sheetId="1261"/>
      <sheetData sheetId="1262"/>
      <sheetData sheetId="1263"/>
      <sheetData sheetId="1264"/>
      <sheetData sheetId="1265"/>
      <sheetData sheetId="1266"/>
      <sheetData sheetId="1267"/>
      <sheetData sheetId="1268"/>
      <sheetData sheetId="1269"/>
      <sheetData sheetId="1270"/>
      <sheetData sheetId="1271"/>
      <sheetData sheetId="1272"/>
      <sheetData sheetId="1273"/>
      <sheetData sheetId="1274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/>
      <sheetData sheetId="1288"/>
      <sheetData sheetId="1289"/>
      <sheetData sheetId="1290"/>
      <sheetData sheetId="1291"/>
      <sheetData sheetId="1292"/>
      <sheetData sheetId="1293"/>
      <sheetData sheetId="1294"/>
      <sheetData sheetId="1295"/>
      <sheetData sheetId="1296"/>
      <sheetData sheetId="1297"/>
      <sheetData sheetId="1298"/>
      <sheetData sheetId="1299"/>
      <sheetData sheetId="1300"/>
      <sheetData sheetId="1301"/>
      <sheetData sheetId="1302"/>
      <sheetData sheetId="1303"/>
      <sheetData sheetId="1304"/>
      <sheetData sheetId="1305"/>
      <sheetData sheetId="1306"/>
      <sheetData sheetId="1307"/>
      <sheetData sheetId="1308"/>
      <sheetData sheetId="1309"/>
      <sheetData sheetId="1310"/>
      <sheetData sheetId="131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/>
      <sheetData sheetId="1322"/>
      <sheetData sheetId="1323"/>
      <sheetData sheetId="1324"/>
      <sheetData sheetId="1325"/>
      <sheetData sheetId="1326"/>
      <sheetData sheetId="1327"/>
      <sheetData sheetId="1328"/>
      <sheetData sheetId="1329"/>
      <sheetData sheetId="1330"/>
      <sheetData sheetId="1331"/>
      <sheetData sheetId="1332"/>
      <sheetData sheetId="1333"/>
      <sheetData sheetId="1334"/>
      <sheetData sheetId="1335"/>
      <sheetData sheetId="1336"/>
      <sheetData sheetId="1337"/>
      <sheetData sheetId="1338"/>
      <sheetData sheetId="1339"/>
      <sheetData sheetId="1340"/>
      <sheetData sheetId="1341"/>
      <sheetData sheetId="1342"/>
      <sheetData sheetId="1343"/>
      <sheetData sheetId="1344"/>
      <sheetData sheetId="1345"/>
      <sheetData sheetId="1346"/>
      <sheetData sheetId="1347"/>
      <sheetData sheetId="1348"/>
      <sheetData sheetId="1349"/>
      <sheetData sheetId="1350"/>
      <sheetData sheetId="1351"/>
      <sheetData sheetId="1352"/>
      <sheetData sheetId="1353"/>
      <sheetData sheetId="1354"/>
      <sheetData sheetId="1355"/>
      <sheetData sheetId="1356"/>
      <sheetData sheetId="1357"/>
      <sheetData sheetId="1358"/>
      <sheetData sheetId="1359"/>
      <sheetData sheetId="1360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/>
      <sheetData sheetId="1408"/>
      <sheetData sheetId="1409"/>
      <sheetData sheetId="1410"/>
      <sheetData sheetId="1411"/>
      <sheetData sheetId="1412"/>
      <sheetData sheetId="1413"/>
      <sheetData sheetId="1414"/>
      <sheetData sheetId="1415"/>
      <sheetData sheetId="1416"/>
      <sheetData sheetId="1417"/>
      <sheetData sheetId="1418"/>
      <sheetData sheetId="1419"/>
      <sheetData sheetId="1420"/>
      <sheetData sheetId="1421"/>
      <sheetData sheetId="1422"/>
      <sheetData sheetId="1423"/>
      <sheetData sheetId="1424"/>
      <sheetData sheetId="1425"/>
      <sheetData sheetId="1426"/>
      <sheetData sheetId="1427"/>
      <sheetData sheetId="1428"/>
      <sheetData sheetId="1429"/>
      <sheetData sheetId="1430"/>
      <sheetData sheetId="1431"/>
      <sheetData sheetId="1432"/>
      <sheetData sheetId="1433"/>
      <sheetData sheetId="1434"/>
      <sheetData sheetId="1435"/>
      <sheetData sheetId="1436"/>
      <sheetData sheetId="1437"/>
      <sheetData sheetId="1438"/>
      <sheetData sheetId="1439"/>
      <sheetData sheetId="1440"/>
      <sheetData sheetId="1441"/>
      <sheetData sheetId="1442"/>
      <sheetData sheetId="1443"/>
      <sheetData sheetId="1444"/>
      <sheetData sheetId="1445"/>
      <sheetData sheetId="1446"/>
      <sheetData sheetId="1447"/>
      <sheetData sheetId="1448"/>
      <sheetData sheetId="1449"/>
      <sheetData sheetId="1450"/>
      <sheetData sheetId="1451"/>
      <sheetData sheetId="1452"/>
      <sheetData sheetId="1453"/>
      <sheetData sheetId="1454"/>
      <sheetData sheetId="1455"/>
      <sheetData sheetId="1456"/>
      <sheetData sheetId="1457"/>
      <sheetData sheetId="1458"/>
      <sheetData sheetId="1459"/>
      <sheetData sheetId="1460"/>
      <sheetData sheetId="1461"/>
      <sheetData sheetId="1462"/>
      <sheetData sheetId="1463"/>
      <sheetData sheetId="1464"/>
      <sheetData sheetId="1465"/>
      <sheetData sheetId="1466"/>
      <sheetData sheetId="1467"/>
      <sheetData sheetId="1468"/>
      <sheetData sheetId="1469"/>
      <sheetData sheetId="1470"/>
      <sheetData sheetId="1471"/>
      <sheetData sheetId="1472"/>
      <sheetData sheetId="1473"/>
      <sheetData sheetId="1474"/>
      <sheetData sheetId="1475"/>
      <sheetData sheetId="1476"/>
      <sheetData sheetId="1477"/>
      <sheetData sheetId="1478"/>
      <sheetData sheetId="1479"/>
      <sheetData sheetId="1480"/>
      <sheetData sheetId="1481"/>
      <sheetData sheetId="1482"/>
      <sheetData sheetId="1483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/>
      <sheetData sheetId="1520"/>
      <sheetData sheetId="152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AC"/>
      <sheetName val="ELECTRIC"/>
      <sheetName val="TELEPON"/>
      <sheetName val="fire fighting"/>
      <sheetName val="PLUMBING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Du_lieu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  <sheetName val="Fill this out first..."/>
      <sheetName val="Elektrikal"/>
      <sheetName val="KH-Q1,Q2,01"/>
      <sheetName val="SUMMARY"/>
      <sheetName val="SCHEDULLE (2)"/>
      <sheetName val="Bahan"/>
      <sheetName val="Analisa"/>
      <sheetName val="Anal C &amp; F"/>
      <sheetName val="Cut &amp; Fill"/>
      <sheetName val="RAB Asrama"/>
      <sheetName val="Aula"/>
      <sheetName val="Mesjid"/>
      <sheetName val="T. Whudu"/>
      <sheetName val="Rekap"/>
      <sheetName val="Time Schdl"/>
      <sheetName val="XXXXXXXX"/>
      <sheetName val="Material-mr"/>
      <sheetName val="BQ"/>
      <sheetName val="DAF-2"/>
      <sheetName val="Bang ve"/>
      <sheetName val="Bang tong ke"/>
      <sheetName val="Liet ke vat tu"/>
      <sheetName val="SITE-E"/>
      <sheetName val="Chi_tiet_cot_ph۽"/>
      <sheetName val="Basic Price"/>
      <sheetName val="alat"/>
      <sheetName val="Database"/>
      <sheetName val="ACC"/>
      <sheetName val="h.satuan"/>
      <sheetName val="Cover"/>
      <sheetName val="REF.ONLY"/>
      <sheetName val="eqp-rek"/>
      <sheetName val="An. Beton"/>
      <sheetName val="Local Cost Centres"/>
      <sheetName val="Data Sheet"/>
      <sheetName val="Currency Code"/>
      <sheetName val="Production Centre"/>
      <sheetName val="Project Groups"/>
      <sheetName val="INDEX"/>
      <sheetName val="WF "/>
      <sheetName val="Sub-Contractor"/>
      <sheetName val="GSMTOWER"/>
      <sheetName val="I-ME"/>
      <sheetName val="I-KAMAR"/>
      <sheetName val="FINISHING"/>
      <sheetName val="HrgUpahBahan"/>
      <sheetName val="PLUMBING"/>
      <sheetName val="STRUKTUR"/>
      <sheetName val="Ijin"/>
      <sheetName val="HRG BHN"/>
      <sheetName val="Analisa Upah &amp; Bahan Plum"/>
      <sheetName val="ch"/>
      <sheetName val="Fill_this_out_first___"/>
      <sheetName val="Bang_ve"/>
      <sheetName val="Bang_tong_ke"/>
      <sheetName val="Liet_ke_vat_tu"/>
      <sheetName val="A"/>
      <sheetName val="BQ SPP"/>
      <sheetName val="SCH2"/>
      <sheetName val="DAF_3"/>
      <sheetName val="DAF_5_1"/>
      <sheetName val="ES-aLL"/>
      <sheetName val="FORM X COST"/>
      <sheetName val="Rekap Direct Cost"/>
      <sheetName val="SAP"/>
      <sheetName val="r.tank"/>
      <sheetName val="prelim"/>
      <sheetName val="villa"/>
      <sheetName val="Fill this out first___"/>
      <sheetName val="An_ Beton"/>
      <sheetName val="PROTECTION "/>
      <sheetName val="an. struktur"/>
      <sheetName val="harsat"/>
      <sheetName val="Dashboard"/>
      <sheetName val="Str A"/>
      <sheetName val="Daftar Upah"/>
      <sheetName val="Daftar Harga"/>
      <sheetName val="DETAIL"/>
      <sheetName val="BOW"/>
      <sheetName val="Rekap TamKur"/>
      <sheetName val="DAF_5_2"/>
      <sheetName val="COST"/>
      <sheetName val="Foundation"/>
      <sheetName val="Sub"/>
      <sheetName val="bau"/>
      <sheetName val="MAPP"/>
      <sheetName val="rek det 1-3"/>
      <sheetName val="ALEK"/>
      <sheetName val="Steel-Twr"/>
      <sheetName val="MATERIAL+UPAH"/>
      <sheetName val="DAF_2"/>
      <sheetName val="RAB"/>
      <sheetName val="Analisa &amp; Upah"/>
      <sheetName val="Pipe"/>
      <sheetName val="Cont"/>
      <sheetName val="BAG_2"/>
      <sheetName val="Subcont"/>
      <sheetName val="Elec_ins"/>
      <sheetName val="Elec-ins"/>
      <sheetName val="Local_Cost_Centres"/>
      <sheetName val="Data_Sheet"/>
      <sheetName val="Currency_Code"/>
      <sheetName val="Production_Centre"/>
      <sheetName val="Project_Groups"/>
      <sheetName val="SCHEDULLE_(2)"/>
      <sheetName val="Anal_C_&amp;_F"/>
      <sheetName val="Cut_&amp;_Fill"/>
      <sheetName val="RAB_Asrama"/>
      <sheetName val="T__Whudu"/>
      <sheetName val="Time_Schdl"/>
      <sheetName val="Fill_this_out_first___1"/>
      <sheetName val="Bang_ve1"/>
      <sheetName val="Bang_tong_ke1"/>
      <sheetName val="Liet_ke_vat_tu1"/>
      <sheetName val="Local_Cost_Centres1"/>
      <sheetName val="Data_Sheet1"/>
      <sheetName val="Currency_Code1"/>
      <sheetName val="Production_Centre1"/>
      <sheetName val="Project_Groups1"/>
      <sheetName val="SCHEDULLE_(2)1"/>
      <sheetName val="Anal_C_&amp;_F1"/>
      <sheetName val="Cut_&amp;_Fill1"/>
      <sheetName val="RAB_Asrama1"/>
      <sheetName val="T__Whudu1"/>
      <sheetName val="Time_Schdl1"/>
      <sheetName val="Solieu"/>
      <sheetName val="TMC"/>
      <sheetName val="TMDT"/>
      <sheetName val="GiaQuyen"/>
      <sheetName val="tong hop"/>
      <sheetName val="TONG"/>
      <sheetName val="THXL"/>
      <sheetName val="GT"/>
      <sheetName val="chitiet"/>
      <sheetName val="DG"/>
      <sheetName val="ThuHoiVT"/>
      <sheetName val="vc"/>
      <sheetName val="VCDD"/>
      <sheetName val="THXL-tr"/>
      <sheetName val="CT_tram"/>
      <sheetName val="TK"/>
      <sheetName val="bu"/>
      <sheetName val="bu-tr"/>
      <sheetName val="klth"/>
      <sheetName val="vtthuhoi"/>
      <sheetName val="tram1x25"/>
      <sheetName val="tram1x50"/>
      <sheetName val="tram3x25"/>
      <sheetName val="tram250"/>
      <sheetName val="tram160"/>
      <sheetName val="kldd2"/>
      <sheetName val="kldd1"/>
      <sheetName val="pp3p_NC"/>
      <sheetName val="pp3p "/>
      <sheetName val="pp1p"/>
      <sheetName val="pphtABC"/>
      <sheetName val="pphtAV"/>
      <sheetName val="TienLuong"/>
      <sheetName val="00000000"/>
      <sheetName val="10000000"/>
      <sheetName val="Sheet2"/>
      <sheetName val="Sheet3"/>
      <sheetName val="Sheet4"/>
      <sheetName val="Sheet5"/>
      <sheetName val="XL4Test5"/>
      <sheetName val="Thang02"/>
      <sheetName val="Thang03"/>
      <sheetName val="thang04"/>
      <sheetName val="Fill_this_out_first___4"/>
      <sheetName val="Bang_ve3"/>
      <sheetName val="Bang_tong_ke3"/>
      <sheetName val="Liet_ke_vat_tu3"/>
      <sheetName val="Local_Cost_Centres3"/>
      <sheetName val="Data_Sheet3"/>
      <sheetName val="Currency_Code3"/>
      <sheetName val="Production_Centre3"/>
      <sheetName val="Project_Groups3"/>
      <sheetName val="SCHEDULLE_(2)3"/>
      <sheetName val="Anal_C_&amp;_F3"/>
      <sheetName val="Cut_&amp;_Fill3"/>
      <sheetName val="RAB_Asrama3"/>
      <sheetName val="T__Whudu3"/>
      <sheetName val="Time_Schdl3"/>
      <sheetName val="h_satuan1"/>
      <sheetName val="REF_ONLY1"/>
      <sheetName val="An__Beton1"/>
      <sheetName val="BQ_SPP1"/>
      <sheetName val="WF_1"/>
      <sheetName val="HRG_BHN1"/>
      <sheetName val="Analisa_Upah_&amp;_Bahan_Plum1"/>
      <sheetName val="FORM_X_COST1"/>
      <sheetName val="Rekap_TamKur1"/>
      <sheetName val="Fill_this_out_first___5"/>
      <sheetName val="Fill_this_out_first___2"/>
      <sheetName val="Bang_ve2"/>
      <sheetName val="Bang_tong_ke2"/>
      <sheetName val="Liet_ke_vat_tu2"/>
      <sheetName val="Local_Cost_Centres2"/>
      <sheetName val="Data_Sheet2"/>
      <sheetName val="Currency_Code2"/>
      <sheetName val="Production_Centre2"/>
      <sheetName val="Project_Groups2"/>
      <sheetName val="SCHEDULLE_(2)2"/>
      <sheetName val="Anal_C_&amp;_F2"/>
      <sheetName val="Cut_&amp;_Fill2"/>
      <sheetName val="RAB_Asrama2"/>
      <sheetName val="T__Whudu2"/>
      <sheetName val="Time_Schdl2"/>
      <sheetName val="h_satuan"/>
      <sheetName val="REF_ONLY"/>
      <sheetName val="An__Beton"/>
      <sheetName val="BQ_SPP"/>
      <sheetName val="WF_"/>
      <sheetName val="HRG_BHN"/>
      <sheetName val="Analisa_Upah_&amp;_Bahan_Plum"/>
      <sheetName val="FORM_X_COST"/>
      <sheetName val="Rekap_TamKur"/>
      <sheetName val="Fill_this_out_first___3"/>
      <sheetName val="name"/>
      <sheetName val="HargaBahan"/>
      <sheetName val="Settings"/>
      <sheetName val="Consumable"/>
      <sheetName val="ESCON"/>
      <sheetName val="THXM-tr"/>
      <sheetName val="pp3x!"/>
      <sheetName val="THTN"/>
      <sheetName val="DT0156"/>
      <sheetName val="CL0156"/>
      <sheetName val="DT0559"/>
      <sheetName val="CL0559"/>
      <sheetName val="DT0720"/>
      <sheetName val="CL0720"/>
      <sheetName val="DT0829"/>
      <sheetName val="CL0829"/>
      <sheetName val="DT0998"/>
      <sheetName val="CL0998"/>
      <sheetName val="TN01"/>
      <sheetName val="DT1110"/>
      <sheetName val="CL1110"/>
      <sheetName val="DT1207"/>
      <sheetName val="CL1027"/>
      <sheetName val="DT1253"/>
      <sheetName val="CL1253"/>
      <sheetName val="DT1472"/>
      <sheetName val="CL1472"/>
      <sheetName val="DT1595"/>
      <sheetName val="CL1595"/>
      <sheetName val="DT1797"/>
      <sheetName val="CL1797"/>
      <sheetName val="DT1850"/>
      <sheetName val="CL1850"/>
      <sheetName val="DT1924"/>
      <sheetName val="CL1924"/>
      <sheetName val="TN12"/>
      <sheetName val="DT2009"/>
      <sheetName val="CL2009"/>
      <sheetName val="DT2828"/>
      <sheetName val="CL2828"/>
      <sheetName val="DT2895"/>
      <sheetName val="CL2895"/>
      <sheetName val="DT2978"/>
      <sheetName val="CL2978"/>
      <sheetName val="TN23"/>
      <sheetName val="DT3080"/>
      <sheetName val="CL3080"/>
      <sheetName val="DT3235"/>
      <sheetName val="CL3235"/>
      <sheetName val="DT3440"/>
      <sheetName val="CL3440"/>
      <sheetName val="DT3536"/>
      <sheetName val="CL3536"/>
      <sheetName val="DT3625"/>
      <sheetName val="CL3625"/>
      <sheetName val="DT3680"/>
      <sheetName val="CL3680"/>
      <sheetName val="DT3714"/>
      <sheetName val="CL3714"/>
      <sheetName val="DT3730"/>
      <sheetName val="CL3730"/>
      <sheetName val="DT3976"/>
      <sheetName val="CL3976"/>
      <sheetName val="TN34"/>
      <sheetName val="DT4084"/>
      <sheetName val="CL4084"/>
      <sheetName val="DT4172"/>
      <sheetName val="CL4172"/>
      <sheetName val="DT4386"/>
      <sheetName val="CL4386"/>
      <sheetName val="DT4492"/>
      <sheetName val="CL4492"/>
      <sheetName val="DT4509"/>
      <sheetName val="CL4509"/>
      <sheetName val="DT4680"/>
      <sheetName val="CL4680"/>
      <sheetName val="DT4792"/>
      <sheetName val="CL4792"/>
      <sheetName val="DT4974"/>
      <sheetName val="CL4974"/>
      <sheetName val="TN45"/>
      <sheetName val="DT5435"/>
      <sheetName val="CL5435"/>
      <sheetName val="DT5578"/>
      <sheetName val="CL5578"/>
      <sheetName val="DT5679"/>
      <sheetName val="CL5679"/>
      <sheetName val="DT5786"/>
      <sheetName val="CL5786"/>
      <sheetName val="TN56"/>
      <sheetName val="DT6031"/>
      <sheetName val="CL6031"/>
      <sheetName val="DT6463"/>
      <sheetName val="CL6463"/>
      <sheetName val="DT6653"/>
      <sheetName val="CL6653"/>
      <sheetName val="DT6676"/>
      <sheetName val="CL6676"/>
      <sheetName val="DT6803"/>
      <sheetName val="CL6803"/>
      <sheetName val="DT6918"/>
      <sheetName val="CL6918"/>
      <sheetName val="TN67"/>
      <sheetName val="DT7067"/>
      <sheetName val="CL7067"/>
      <sheetName val="DT7181"/>
      <sheetName val="CL7181"/>
      <sheetName val="DT7263"/>
      <sheetName val="CL7263"/>
      <sheetName val="DT7547"/>
      <sheetName val="CL7547"/>
      <sheetName val="DT7786"/>
      <sheetName val="CL7786"/>
      <sheetName val="DT7806"/>
      <sheetName val="CL7806"/>
      <sheetName val="DT7961"/>
      <sheetName val="CL7961"/>
      <sheetName val="TN78"/>
      <sheetName val="DT8118"/>
      <sheetName val="CL8118"/>
      <sheetName val="DT8163"/>
      <sheetName val="CL8163"/>
      <sheetName val="DT8391"/>
      <sheetName val="CL8391"/>
      <sheetName val="DT8654"/>
      <sheetName val="CL8654"/>
      <sheetName val="TN8C"/>
      <sheetName val="XLCau1"/>
      <sheetName val="DTCAU1"/>
      <sheetName val="CLCau1"/>
      <sheetName val="XLCau3"/>
      <sheetName val="DTCAU3"/>
      <sheetName val="CLCau3"/>
      <sheetName val="CVC"/>
      <sheetName val="CVCda"/>
      <sheetName val="K,DTt5-6"/>
      <sheetName val="K,DTt7-11"/>
      <sheetName val="K,DTt5-6 (2)"/>
      <sheetName val="K,DTt7-11 (2)"/>
      <sheetName val="Hung"/>
      <sheetName val="Dau"/>
      <sheetName val="Doan"/>
      <sheetName val="Xanh"/>
      <sheetName val="Tri"/>
      <sheetName val="Chuong"/>
      <sheetName val="Hue"/>
      <sheetName val="Tien"/>
      <sheetName val="Sanh"/>
      <sheetName val="Phuc"/>
      <sheetName val="Hai"/>
      <sheetName val="Chau"/>
      <sheetName val="Lien"/>
      <sheetName val="Trieu"/>
      <sheetName val="Huong"/>
      <sheetName val="Canh"/>
      <sheetName val="Bao"/>
      <sheetName val="Kim"/>
      <sheetName val="Son"/>
      <sheetName val="Phuong"/>
      <sheetName val="Nga"/>
      <sheetName val="BIA HUDA CHAI"/>
      <sheetName val="BIA HUDA LON"/>
      <sheetName val="BIA SG 450"/>
      <sheetName val="BIA SG 330"/>
      <sheetName val="BIA HENIKEN 330"/>
      <sheetName val="BG SUNNY 100g"/>
      <sheetName val="BG SUNNY 200g"/>
      <sheetName val="BG MEO 500g"/>
      <sheetName val="BG SOPHA 200g"/>
      <sheetName val="BG SUNNEW 100g"/>
      <sheetName val="BG SUNNEW 200g"/>
      <sheetName val="BG SUNNEW 500g"/>
      <sheetName val="BG ISO 400g "/>
      <sheetName val="BG ISO 180g"/>
      <sheetName val="PIN DEN CON VOI"/>
      <sheetName val="LOP OTO 500-12"/>
      <sheetName val="LOP OTO 700-16"/>
      <sheetName val="LOP OTO 840-15"/>
      <sheetName val="LOP OTO 900-20 DN"/>
      <sheetName val="LOP OTO 1000-20 DN"/>
      <sheetName val="LOP OTO 1100-20 DN"/>
      <sheetName val="LOP OTO 1200-20 DN"/>
      <sheetName val="LOP SIAM 900"/>
      <sheetName val="LOP SIAM 1000"/>
      <sheetName val="LOP SIAM 1100"/>
      <sheetName val="SAM OTO 1000-20 DN"/>
      <sheetName val="SAM OTO 1100-20 DN"/>
      <sheetName val="SAM OTO 1200-20 DN"/>
      <sheetName val="YEM OTO 1100-20"/>
      <sheetName val="YEM OTO 1200-20"/>
      <sheetName val="ACQUY 50 A"/>
      <sheetName val="ACQUY 70 A"/>
      <sheetName val="ACQUY 100 A"/>
      <sheetName val="ACQUY 120 A"/>
      <sheetName val="ACQUY 150 A"/>
      <sheetName val="ACQUY 200 A"/>
      <sheetName val="TL BASTOR"/>
      <sheetName val="TL ERA DO"/>
      <sheetName val="TL ERA XANH"/>
      <sheetName val="TL NGUA TRANG"/>
      <sheetName val="TL DALAT DO"/>
      <sheetName val="TL DA LAT XANH"/>
      <sheetName val="TL BLU XANH"/>
      <sheetName val="Tl CHO LON"/>
      <sheetName val="MI TALIFOOD"/>
      <sheetName val="MI  SAFOOD"/>
      <sheetName val="PHO BO GA"/>
      <sheetName val="MI BO RAU THOM"/>
      <sheetName val="MI  30 GOI"/>
      <sheetName val="MI BO BIT TET"/>
      <sheetName val="MI LAU THAI"/>
      <sheetName val="MI PH DONG DO"/>
      <sheetName val="NHUA LA PHONG "/>
      <sheetName val="KEO XOP CHANH"/>
      <sheetName val="SAT  4"/>
      <sheetName val="SAT 6"/>
      <sheetName val="SAT 8"/>
      <sheetName val="SAT 10"/>
      <sheetName val="SAT 12"/>
      <sheetName val="THEP BUOC"/>
      <sheetName val="KEM GAI"/>
      <sheetName val="THEP LUOI B40"/>
      <sheetName val="NHOM LA"/>
      <sheetName val="CAN N 5 LIT"/>
      <sheetName val="CAN N 20 LIT"/>
      <sheetName val="CAN N 30 LIT"/>
      <sheetName val="NI LONG (VAI N PVC)"/>
      <sheetName val="N- RUA SUMMER"/>
      <sheetName val="N- RUA SUPER 500 ml"/>
      <sheetName val="N- RUA TLONG"/>
      <sheetName val="DAY DIEN BOC PVC "/>
      <sheetName val="VO (GIAY TRANG)"/>
      <sheetName val="TON KEM"/>
      <sheetName val="QUAT TREO TUONG"/>
      <sheetName val="SUA DAC DD"/>
      <sheetName val="SUATUOI CO DUONG"/>
      <sheetName val="SUA PN XANH"/>
      <sheetName val="SUA ONG THO DO"/>
      <sheetName val="SUA BOT RILAC NGOT"/>
      <sheetName val="SUA  BOT RILAC MAN"/>
      <sheetName val="SUA PHINO"/>
      <sheetName val="SUA BOT 1,2,3"/>
      <sheetName val="MILO 200g"/>
      <sheetName val="MILO HOP 300g"/>
      <sheetName val="MILO 400g"/>
      <sheetName val="NUOC SAM YEN"/>
      <sheetName val="CAFE NET 20 goi"/>
      <sheetName val="CAFE NET 50 goi"/>
      <sheetName val="THCTANG"/>
      <sheetName val="TBHBOI"/>
      <sheetName val="DHKK2"/>
      <sheetName val="MOC"/>
      <sheetName val="TB"/>
      <sheetName val="THCPK"/>
      <sheetName val="THDT"/>
      <sheetName val="NHAN"/>
      <sheetName val="00000001"/>
      <sheetName val="TSDL"/>
      <sheetName val="toketoanCND MSTS"/>
      <sheetName val="TSKH"/>
      <sheetName val="1"/>
      <sheetName val="Tong_GT_khac_Pbo_v!n_GT"/>
      <sheetName val="1-1"/>
      <sheetName val="PTDG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Tinh_CT__x0003__x0000_o_dat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TN NEW"/>
      <sheetName val="285"/>
      <sheetName val="phangoithau"/>
      <sheetName val="TDT"/>
      <sheetName val="THCPXD"/>
      <sheetName val="cpkhac"/>
      <sheetName val="CP CBSX"/>
      <sheetName val="TN CT"/>
      <sheetName val="VLNCMTC TN"/>
      <sheetName val="CT day dan su phu kien"/>
      <sheetName val="CT xa - tiep dia"/>
      <sheetName val="THEP HINH"/>
      <sheetName val="CT cot"/>
      <sheetName val="Ct BT mong"/>
      <sheetName val="DatDao"/>
      <sheetName val="K LUONG duong day"/>
      <sheetName val="TH CTO"/>
      <sheetName val="VL-NC CTo"/>
      <sheetName val="CT cong to"/>
      <sheetName val="KL CONG TO"/>
      <sheetName val="VL DAU THAU"/>
      <sheetName val="TH DZ0,4"/>
      <sheetName val="TT"/>
      <sheetName val="VL-NC DZ0,4"/>
      <sheetName val="TH THAO DO"/>
      <sheetName val="VL-NC-MTC thao do"/>
      <sheetName val="CT THAO DO"/>
      <sheetName val="KL Thao Do"/>
      <sheetName val="VL_NC_溼_XL_khac"/>
      <sheetName val="CL200_x0019_"/>
      <sheetName val="CD2895"/>
      <sheetName val="DT41_x0017_2"/>
      <sheetName val="CL6&amp;53"/>
      <sheetName val="DT_x0018_654"/>
      <sheetName val="BIA SG _x0013_30"/>
      <sheetName val="BG MEO 5 0g"/>
      <sheetName val="BG SUNNEW !00g"/>
      <sheetName val="LKP OTO 1000-20 DN"/>
      <sheetName val="LOP OTO 1100%20 DN"/>
      <sheetName val="YEI OTO 1200-20"/>
      <sheetName val="DINH MUC"/>
      <sheetName val="A301"/>
      <sheetName val="cc"/>
      <sheetName val="thau.xls]SAM OTO 1100-20 DN"/>
      <sheetName val="toketoanCLD MSTS"/>
      <sheetName val="KL_dak_Lap_dat"/>
      <sheetName val="KL_cot[thep"/>
      <sheetName val="Phuc Hung "/>
      <sheetName val="Quang An I (3)"/>
      <sheetName val="Quang An I (2)"/>
      <sheetName val="Quang An I"/>
      <sheetName val="Long An (3)"/>
      <sheetName val="Long An (2)"/>
      <sheetName val="Long An"/>
      <sheetName val="Thanh Hung"/>
      <sheetName val="Giai Duc"/>
      <sheetName val="Tan Hoa"/>
      <sheetName val="XMXD Thong Nhat (2)"/>
      <sheetName val="XMXD Thong Nhat"/>
      <sheetName val="Viet Thai (2)"/>
      <sheetName val="Viet Thai"/>
      <sheetName val="The Quang  (3)"/>
      <sheetName val="The Quang  (2)"/>
      <sheetName val="The Quang "/>
      <sheetName val="Mong Phong"/>
      <sheetName val="Manh quang"/>
      <sheetName val="Minh chinh"/>
      <sheetName val="Ynghua"/>
      <sheetName val="Kien Dat (2)"/>
      <sheetName val="Kien Dat"/>
      <sheetName val="Khoa Dien"/>
      <sheetName val="Vi Tan"/>
      <sheetName val="INOUE "/>
      <sheetName val="EAGLE (2)"/>
      <sheetName val="EAGLE"/>
      <sheetName val="Lifan-Zhuoli"/>
      <sheetName val="Dong Thap (2)"/>
      <sheetName val="Dong Thap"/>
      <sheetName val="CKCX TLong"/>
      <sheetName val="Tong hop TT"/>
      <sheetName val="CK120"/>
      <sheetName val="CKCX1 (3)"/>
      <sheetName val="CKCX1 (2)"/>
      <sheetName val="CKCX1"/>
      <sheetName val="SON NAM"/>
      <sheetName val="LFTS"/>
      <sheetName val="Le long"/>
      <sheetName val="TRA"/>
      <sheetName val="Amoro"/>
      <sheetName val="Thien phuc"/>
      <sheetName val="DCCKXK"/>
      <sheetName val="TOAN LUC (Moi)"/>
      <sheetName val="TOAN LUC"/>
      <sheetName val="XL Dong Anh"/>
      <sheetName val="BORAMTEK"/>
      <sheetName val="A LONG"/>
      <sheetName val="DAI MO"/>
      <sheetName val="Thien Ngoc An"/>
      <sheetName val="Sheang nil"/>
      <sheetName val="XCD (2)"/>
      <sheetName val="Meinfa (2)"/>
      <sheetName val="Meinfa"/>
      <sheetName val="jannkc"/>
      <sheetName val="JAN-05"/>
      <sheetName val="FEB-05 -NKC"/>
      <sheetName val="FEB-05"/>
      <sheetName val="NKCMAR05"/>
      <sheetName val="MAR 05"/>
      <sheetName val="APRIL NKC"/>
      <sheetName val="LOTHEPPHULAM"/>
      <sheetName val="loamiang16"/>
      <sheetName val="APRIL"/>
      <sheetName val="may"/>
      <sheetName val="maynkc"/>
      <sheetName val="chi Ngoc"/>
      <sheetName val="NKCJUNE"/>
      <sheetName val="JUNE"/>
      <sheetName val="nkcjuly"/>
      <sheetName val="JULY"/>
      <sheetName val="vtôiuhoi"/>
      <sheetName val="Chart1"/>
      <sheetName val="TDTH"/>
      <sheetName val=""/>
      <sheetName val="dtxl"/>
      <sheetName val="DANHPHAP"/>
      <sheetName val="nhot1"/>
      <sheetName val="nhot0.8"/>
      <sheetName val="nhot0,7"/>
      <sheetName val="F020"/>
      <sheetName val="R020-4"/>
      <sheetName val="R020-6"/>
      <sheetName val="F100"/>
      <sheetName val="R100-4"/>
      <sheetName val="R100-6"/>
      <sheetName val="F200"/>
      <sheetName val="R200-4"/>
      <sheetName val="R200-6"/>
      <sheetName val="F300"/>
      <sheetName val="R300-4"/>
      <sheetName val="R300-6"/>
      <sheetName val="F300VN"/>
      <sheetName val="R300-4VN"/>
      <sheetName val="R300-6VN"/>
      <sheetName val="F400"/>
      <sheetName val="R400-4"/>
      <sheetName val="analisa alat"/>
      <sheetName val="Sch Total"/>
      <sheetName val="HRG.SAT.UPAH, BHN., PEK."/>
      <sheetName val="analisa_alat"/>
      <sheetName val="HRG_SAT_UPAH,_BHN_,_PEK_"/>
      <sheetName val="Sch_Total"/>
      <sheetName val="dongia (2)"/>
      <sheetName val="giathanh1"/>
      <sheetName val="B"/>
      <sheetName val="UPAH (2)"/>
      <sheetName val="STAIN99"/>
      <sheetName val="STN BAHAN"/>
      <sheetName val="pasca"/>
      <sheetName val="Material&amp;Alat"/>
      <sheetName val="DB"/>
      <sheetName val="bukan PNS"/>
      <sheetName val="DAF-5"/>
      <sheetName val="Daf 1"/>
      <sheetName val="Material"/>
      <sheetName val="hrg-sat.pek"/>
      <sheetName val="ANALISA HARGA SATUAN"/>
      <sheetName val="SoCF (contract)"/>
      <sheetName val="SoCF"/>
      <sheetName val="MC_Q"/>
      <sheetName val="material "/>
      <sheetName val="SEX"/>
      <sheetName val="r_tank"/>
      <sheetName val="HARGA MATERIAL"/>
      <sheetName val="Rekap Addendum"/>
      <sheetName val="Upah"/>
      <sheetName val="S.UPAH"/>
      <sheetName val="DAF.ALAT"/>
      <sheetName val="Bhn"/>
      <sheetName val="4-Basic Price"/>
      <sheetName val="Bhn upah"/>
      <sheetName val="3-DIV2"/>
      <sheetName val="anal_hs"/>
      <sheetName val="info"/>
      <sheetName val="Analisa HSP"/>
      <sheetName val="Equipment"/>
      <sheetName val="Labor"/>
      <sheetName val="ANalat"/>
      <sheetName val="B.T"/>
      <sheetName val="daffin"/>
      <sheetName val="간접비내역-1"/>
      <sheetName val="ANALISA ALAT BERAT"/>
      <sheetName val="Daftar Bahan"/>
      <sheetName val="PO2"/>
      <sheetName val="Cash DP Lapangan"/>
      <sheetName val="Cash Wilayah"/>
      <sheetName val="Hutang Lap"/>
      <sheetName val="Hutang-Wil"/>
      <sheetName val="Kuantitas &amp; Harga"/>
      <sheetName val="BASIC"/>
      <sheetName val="Harga Bahan Fabrikasi"/>
      <sheetName val="Harga Satuan"/>
      <sheetName val="H.Sat. Pekerjaan"/>
      <sheetName val="H. Bahan"/>
      <sheetName val="Analisa H.Sat."/>
      <sheetName val="UMUM"/>
      <sheetName val="HSDALAT"/>
      <sheetName val="Analisa ME"/>
      <sheetName val="DFT HRG"/>
      <sheetName val="Peralatan (2)"/>
      <sheetName val="5-Peralatan"/>
      <sheetName val="Hrg. Sat"/>
      <sheetName val="Analisa -Baku"/>
      <sheetName val="BQNSC"/>
      <sheetName val="TS_Q"/>
      <sheetName val="Deep Well"/>
      <sheetName val="Pek Luar"/>
      <sheetName val="Mall"/>
      <sheetName val="Parkir"/>
      <sheetName val="WS"/>
      <sheetName val="****00"/>
      <sheetName val="Currency Rate"/>
      <sheetName val="div7"/>
      <sheetName val="Schedule"/>
      <sheetName val="Penwrn"/>
      <sheetName val="SUM"/>
      <sheetName val="Unit Rate"/>
      <sheetName val="UPAH DAN BAHAN"/>
      <sheetName val="Harga Dasar"/>
      <sheetName val="Hardasar-PSJJ"/>
      <sheetName val="C"/>
      <sheetName val="D"/>
      <sheetName val="PRICE"/>
      <sheetName val="satuan"/>
      <sheetName val="HRG-PIP2-OKE"/>
      <sheetName val="1.Neo_pbersih-lap"/>
      <sheetName val="rap"/>
      <sheetName val="pas wm"/>
      <sheetName val="Harga"/>
      <sheetName val="bahan &amp; SATPEK"/>
      <sheetName val="hsu"/>
      <sheetName val="analisa2"/>
      <sheetName val="INTAKE"/>
      <sheetName val="trans"/>
      <sheetName val="Tanah"/>
      <sheetName val="Dinding"/>
      <sheetName val="Plasteran"/>
      <sheetName val="2-UMUM"/>
      <sheetName val="KODE"/>
      <sheetName val="CashFlow"/>
      <sheetName val="SAT UPH BHN"/>
      <sheetName val="SATPEK PIPA"/>
      <sheetName val="ANAL1"/>
      <sheetName val="Contract-Data"/>
      <sheetName val="Pek Jar Lis &amp; Pen Luar  "/>
      <sheetName val="D.UPH&amp;PEK"/>
      <sheetName val="H. Satuan Upah &amp; Bahan"/>
      <sheetName val="H. Satuan Pekerjaan"/>
      <sheetName val="Analisa Satuan Pekerjaan"/>
      <sheetName val="BasicPrice"/>
      <sheetName val="HSD"/>
      <sheetName val="HSD_Alat"/>
      <sheetName val="div3"/>
      <sheetName val="HARSAT-PERKIM"/>
      <sheetName val="ANAL-SIPIL"/>
      <sheetName val="Beton"/>
      <sheetName val="Rencana Anggaran Biaya"/>
      <sheetName val="Camar ac opname"/>
      <sheetName val="BANIO PASBATU"/>
      <sheetName val="KAKTUS KLAS A"/>
      <sheetName val="TOWN"/>
      <sheetName val="Door "/>
      <sheetName val="Analisa ME "/>
      <sheetName val="Direct Cost"/>
      <sheetName val="R400-6"/>
      <sheetName val="90-100-SPACY"/>
      <sheetName val="SAM25-50"/>
      <sheetName val="SAM75"/>
      <sheetName val="nhot1-ES"/>
      <sheetName val="nhot 0,8-ES"/>
      <sheetName val="sen AP 428"/>
      <sheetName val="boq"/>
      <sheetName val="Escalation Code"/>
      <sheetName val="12mar98 electronic"/>
      <sheetName val="Anal_C_&amp;_F5"/>
      <sheetName val="Cut_&amp;_Fill5"/>
      <sheetName val="RAB_Asrama5"/>
      <sheetName val="T__Whudu5"/>
      <sheetName val="Time_Schdl5"/>
      <sheetName val="Fill_this_out_first___8"/>
      <sheetName val="SCHEDULLE_(2)5"/>
      <sheetName val="Bang_ve5"/>
      <sheetName val="Bang_tong_ke5"/>
      <sheetName val="Liet_ke_vat_tu5"/>
      <sheetName val="h_satuan3"/>
      <sheetName val="REF_ONLY3"/>
      <sheetName val="Rekap_Direct_Cost1"/>
      <sheetName val="WF_3"/>
      <sheetName val="An__Beton4"/>
      <sheetName val="Bhn_upah1"/>
      <sheetName val="4-Basic_Price1"/>
      <sheetName val="Analisa_HSP1"/>
      <sheetName val="Local_Cost_Centres5"/>
      <sheetName val="Data_Sheet5"/>
      <sheetName val="Currency_Code5"/>
      <sheetName val="Production_Centre5"/>
      <sheetName val="Project_Groups5"/>
      <sheetName val="Basic_Price1"/>
      <sheetName val="HRG_BHN3"/>
      <sheetName val="Analisa_Upah_&amp;_Bahan_Plum3"/>
      <sheetName val="BQ_SPP3"/>
      <sheetName val="SoCF_(contract)1"/>
      <sheetName val="Daftar_Bahan1"/>
      <sheetName val="Cash_DP_Lapangan1"/>
      <sheetName val="Cash_Wilayah1"/>
      <sheetName val="Hutang_Lap1"/>
      <sheetName val="S_UPAH1"/>
      <sheetName val="DAF_ALAT1"/>
      <sheetName val="ANALISA_ALAT_BERAT1"/>
      <sheetName val="Currency_Rate1"/>
      <sheetName val="analisa_alat1"/>
      <sheetName val="B_T1"/>
      <sheetName val="Daf_11"/>
      <sheetName val="FORM_X_COST3"/>
      <sheetName val="Analisa_-Baku1"/>
      <sheetName val="Deep_Well1"/>
      <sheetName val="Pek_Luar1"/>
      <sheetName val="Escalation_Code1"/>
      <sheetName val="Rekap_TamKur3"/>
      <sheetName val="Fill_this_out_first___9"/>
      <sheetName val="tong_hop1"/>
      <sheetName val="pp3p_1"/>
      <sheetName val="r_tank1"/>
      <sheetName val="An__Beton5"/>
      <sheetName val="PROTECTION_1"/>
      <sheetName val="an__struktur1"/>
      <sheetName val="Str_A1"/>
      <sheetName val="Daftar_Upah1"/>
      <sheetName val="Daftar_Harga1"/>
      <sheetName val="bukan_PNS1"/>
      <sheetName val="rek_det_1-31"/>
      <sheetName val="Anal_C_&amp;_F4"/>
      <sheetName val="Cut_&amp;_Fill4"/>
      <sheetName val="RAB_Asrama4"/>
      <sheetName val="T__Whudu4"/>
      <sheetName val="Time_Schdl4"/>
      <sheetName val="Fill_this_out_first___6"/>
      <sheetName val="SCHEDULLE_(2)4"/>
      <sheetName val="Bang_ve4"/>
      <sheetName val="Bang_tong_ke4"/>
      <sheetName val="Liet_ke_vat_tu4"/>
      <sheetName val="h_satuan2"/>
      <sheetName val="REF_ONLY2"/>
      <sheetName val="Rekap_Direct_Cost"/>
      <sheetName val="WF_2"/>
      <sheetName val="An__Beton2"/>
      <sheetName val="Bhn_upah"/>
      <sheetName val="4-Basic_Price"/>
      <sheetName val="Analisa_HSP"/>
      <sheetName val="Local_Cost_Centres4"/>
      <sheetName val="Data_Sheet4"/>
      <sheetName val="Currency_Code4"/>
      <sheetName val="Production_Centre4"/>
      <sheetName val="Project_Groups4"/>
      <sheetName val="Basic_Price"/>
      <sheetName val="HRG_BHN2"/>
      <sheetName val="Analisa_Upah_&amp;_Bahan_Plum2"/>
      <sheetName val="BQ_SPP2"/>
      <sheetName val="SoCF_(contract)"/>
      <sheetName val="Daftar_Bahan"/>
      <sheetName val="Cash_DP_Lapangan"/>
      <sheetName val="Cash_Wilayah"/>
      <sheetName val="Hutang_Lap"/>
      <sheetName val="S_UPAH"/>
      <sheetName val="DAF_ALAT"/>
      <sheetName val="ANALISA_ALAT_BERAT"/>
      <sheetName val="Currency_Rate"/>
      <sheetName val="B_T"/>
      <sheetName val="Daf_1"/>
      <sheetName val="FORM_X_COST2"/>
      <sheetName val="Analisa_-Baku"/>
      <sheetName val="Deep_Well"/>
      <sheetName val="Pek_Luar"/>
      <sheetName val="Escalation_Code"/>
      <sheetName val="Rekap_TamKur2"/>
      <sheetName val="Fill_this_out_first___7"/>
      <sheetName val="tong_hop"/>
      <sheetName val="pp3p_"/>
      <sheetName val="An__Beton3"/>
      <sheetName val="PROTECTION_"/>
      <sheetName val="an__struktur"/>
      <sheetName val="Str_A"/>
      <sheetName val="Daftar_Upah"/>
      <sheetName val="Daftar_Harga"/>
      <sheetName val="bukan_PNS"/>
      <sheetName val="rek_det_1-3"/>
      <sheetName val="12mar98_electronic"/>
      <sheetName val="Analisa_&amp;_Upah"/>
      <sheetName val="12mar98_electronic1"/>
      <sheetName val="Analisa_&amp;_Upah1"/>
      <sheetName val="Anal_C_&amp;_F6"/>
      <sheetName val="Cut_&amp;_Fill6"/>
      <sheetName val="RAB_Asrama6"/>
      <sheetName val="T__Whudu6"/>
      <sheetName val="Time_Schdl6"/>
      <sheetName val="Fill_this_out_first___10"/>
      <sheetName val="SCHEDULLE_(2)6"/>
      <sheetName val="Bang_ve6"/>
      <sheetName val="Bang_tong_ke6"/>
      <sheetName val="Liet_ke_vat_tu6"/>
      <sheetName val="h_satuan4"/>
      <sheetName val="REF_ONLY4"/>
      <sheetName val="Rekap_Direct_Cost2"/>
      <sheetName val="WF_4"/>
      <sheetName val="An__Beton6"/>
      <sheetName val="Bhn_upah2"/>
      <sheetName val="4-Basic_Price2"/>
      <sheetName val="Analisa_HSP2"/>
      <sheetName val="Local_Cost_Centres6"/>
      <sheetName val="Data_Sheet6"/>
      <sheetName val="Currency_Code6"/>
      <sheetName val="Production_Centre6"/>
      <sheetName val="Project_Groups6"/>
      <sheetName val="Basic_Price2"/>
      <sheetName val="HRG_BHN4"/>
      <sheetName val="Analisa_Upah_&amp;_Bahan_Plum4"/>
      <sheetName val="BQ_SPP4"/>
      <sheetName val="SoCF_(contract)2"/>
      <sheetName val="Daftar_Bahan2"/>
      <sheetName val="Cash_DP_Lapangan2"/>
      <sheetName val="Cash_Wilayah2"/>
      <sheetName val="Hutang_Lap2"/>
      <sheetName val="S_UPAH2"/>
      <sheetName val="DAF_ALAT2"/>
      <sheetName val="ANALISA_ALAT_BERAT2"/>
      <sheetName val="Currency_Rate2"/>
      <sheetName val="analisa_alat2"/>
      <sheetName val="B_T2"/>
      <sheetName val="Daf_12"/>
      <sheetName val="FORM_X_COST4"/>
      <sheetName val="Analisa_-Baku2"/>
      <sheetName val="Deep_Well2"/>
      <sheetName val="Pek_Luar2"/>
      <sheetName val="Escalation_Code2"/>
      <sheetName val="Rekap_TamKur4"/>
      <sheetName val="Fill_this_out_first___11"/>
      <sheetName val="tong_hop2"/>
      <sheetName val="pp3p_2"/>
      <sheetName val="r_tank2"/>
      <sheetName val="An__Beton7"/>
      <sheetName val="PROTECTION_2"/>
      <sheetName val="an__struktur2"/>
      <sheetName val="Str_A2"/>
      <sheetName val="Daftar_Upah2"/>
      <sheetName val="Daftar_Harga2"/>
      <sheetName val="bukan_PNS2"/>
      <sheetName val="rek_det_1-32"/>
      <sheetName val="12mar98_electronic2"/>
      <sheetName val="Analisa_&amp;_Upah2"/>
      <sheetName val="Anal_C_&amp;_F7"/>
      <sheetName val="Cut_&amp;_Fill7"/>
      <sheetName val="RAB_Asrama7"/>
      <sheetName val="T__Whudu7"/>
      <sheetName val="Time_Schdl7"/>
      <sheetName val="Fill_this_out_first___12"/>
      <sheetName val="SCHEDULLE_(2)7"/>
      <sheetName val="Bang_ve7"/>
      <sheetName val="Bang_tong_ke7"/>
      <sheetName val="Liet_ke_vat_tu7"/>
      <sheetName val="h_satuan5"/>
      <sheetName val="REF_ONLY5"/>
      <sheetName val="Rekap_Direct_Cost3"/>
      <sheetName val="WF_5"/>
      <sheetName val="An__Beton8"/>
      <sheetName val="Bhn_upah3"/>
      <sheetName val="4-Basic_Price3"/>
      <sheetName val="Analisa_HSP3"/>
      <sheetName val="Local_Cost_Centres7"/>
      <sheetName val="Data_Sheet7"/>
      <sheetName val="Currency_Code7"/>
      <sheetName val="Production_Centre7"/>
      <sheetName val="Project_Groups7"/>
      <sheetName val="Basic_Price3"/>
      <sheetName val="HRG_BHN5"/>
      <sheetName val="Analisa_Upah_&amp;_Bahan_Plum5"/>
      <sheetName val="BQ_SPP5"/>
      <sheetName val="SoCF_(contract)3"/>
      <sheetName val="Daftar_Bahan3"/>
      <sheetName val="Cash_DP_Lapangan3"/>
      <sheetName val="Cash_Wilayah3"/>
      <sheetName val="Hutang_Lap3"/>
      <sheetName val="S_UPAH3"/>
      <sheetName val="DAF_ALAT3"/>
      <sheetName val="ANALISA_ALAT_BERAT3"/>
      <sheetName val="analisa_alat3"/>
      <sheetName val="Currency_Rate3"/>
      <sheetName val="B_T3"/>
      <sheetName val="Daf_13"/>
      <sheetName val="FORM_X_COST5"/>
      <sheetName val="Analisa_-Baku3"/>
      <sheetName val="Deep_Well3"/>
      <sheetName val="Pek_Luar3"/>
      <sheetName val="Escalation_Code3"/>
      <sheetName val="Rekap_TamKur5"/>
      <sheetName val="Fill_this_out_first___13"/>
      <sheetName val="tong_hop3"/>
      <sheetName val="pp3p_3"/>
      <sheetName val="r_tank3"/>
      <sheetName val="An__Beton9"/>
      <sheetName val="PROTECTION_3"/>
      <sheetName val="an__struktur3"/>
      <sheetName val="Str_A3"/>
      <sheetName val="Daftar_Upah3"/>
      <sheetName val="Daftar_Harga3"/>
      <sheetName val="bukan_PNS3"/>
      <sheetName val="rek_det_1-33"/>
      <sheetName val="12mar98_electronic3"/>
      <sheetName val="Analisa_&amp;_Upah3"/>
      <sheetName val="____00"/>
      <sheetName val="Rekap "/>
      <sheetName val="Cor Apt"/>
      <sheetName val="Cover (x)"/>
      <sheetName val="BQ-MEK-MB"/>
      <sheetName val="CASH-lapangan"/>
      <sheetName val="CASH-wILAYAH"/>
      <sheetName val="hutang-lapangan "/>
      <sheetName val="Hutang-WILAYAH"/>
      <sheetName val="@UpahBahan"/>
      <sheetName val="Material Baja"/>
      <sheetName val="A-StdUpah"/>
      <sheetName val="Compare"/>
      <sheetName val="Bank"/>
      <sheetName val="Bunga"/>
      <sheetName val="upah bahan"/>
      <sheetName val="COA-17"/>
      <sheetName val="3-DIV3"/>
      <sheetName val="Cash in"/>
      <sheetName val="HM.MEK."/>
      <sheetName val="Factor"/>
      <sheetName val="MasterMksAgst07"/>
      <sheetName val="ANALISA "/>
      <sheetName val="Progress"/>
      <sheetName val="Inputs"/>
      <sheetName val="Cont-Print"/>
      <sheetName val="HOLDING-TB"/>
      <sheetName val="Core Drill"/>
      <sheetName val="comp_data"/>
      <sheetName val="HS"/>
      <sheetName val="HB"/>
      <sheetName val="hbaup"/>
      <sheetName val="uraian bul"/>
      <sheetName val="Kurva S Mingguan"/>
      <sheetName val="Hrg sat"/>
      <sheetName val="Equipmen"/>
      <sheetName val="prog-mgu"/>
      <sheetName val="Hrg Satuan"/>
      <sheetName val="daftar material"/>
      <sheetName val="SD"/>
      <sheetName val="LOK_A"/>
      <sheetName val="DATAJUNI"/>
      <sheetName val="REKAPAN Base B"/>
      <sheetName val="Jamur Jelatang"/>
      <sheetName val="PO2 ok"/>
      <sheetName val="Up Bhn5"/>
      <sheetName val="Tinh_CT__x0003_"/>
      <sheetName val="Traffic(2a)"/>
      <sheetName val="ANALISA GRS TENGAH"/>
      <sheetName val="SATUAN JADI "/>
      <sheetName val="Prog"/>
      <sheetName val="KAS-T"/>
      <sheetName val="Renc_K"/>
      <sheetName val="AUG02"/>
      <sheetName val="BHN-UPH-ALT"/>
      <sheetName val="LINE"/>
      <sheetName val="Urai _Resap pengikat"/>
      <sheetName val="STR"/>
      <sheetName val="BQ (by owner)"/>
      <sheetName val="rab me (fisik)"/>
      <sheetName val="Anal_C_&amp;_F8"/>
      <sheetName val="Cut_&amp;_Fill8"/>
      <sheetName val="RAB_Asrama8"/>
      <sheetName val="T__Whudu8"/>
      <sheetName val="Time_Schdl8"/>
      <sheetName val="Fill_this_out_first___14"/>
      <sheetName val="SCHEDULLE_(2)8"/>
      <sheetName val="Bang_ve8"/>
      <sheetName val="Bang_tong_ke8"/>
      <sheetName val="Liet_ke_vat_tu8"/>
      <sheetName val="h_satuan6"/>
      <sheetName val="REF_ONLY6"/>
      <sheetName val="Rekap_Direct_Cost4"/>
      <sheetName val="WF_6"/>
      <sheetName val="An__Beton10"/>
      <sheetName val="Bhn_upah4"/>
      <sheetName val="4-Basic_Price4"/>
      <sheetName val="Analisa_HSP4"/>
      <sheetName val="Local_Cost_Centres8"/>
      <sheetName val="Data_Sheet8"/>
      <sheetName val="Currency_Code8"/>
      <sheetName val="Production_Centre8"/>
      <sheetName val="Project_Groups8"/>
      <sheetName val="Basic_Price4"/>
      <sheetName val="HRG_BHN6"/>
      <sheetName val="Analisa_Upah_&amp;_Bahan_Plum6"/>
      <sheetName val="BQ_SPP6"/>
      <sheetName val="SoCF_(contract)4"/>
      <sheetName val="Daftar_Bahan4"/>
      <sheetName val="Cash_DP_Lapangan4"/>
      <sheetName val="Cash_Wilayah4"/>
      <sheetName val="Hutang_Lap4"/>
      <sheetName val="S_UPAH4"/>
      <sheetName val="DAF_ALAT4"/>
      <sheetName val="ANALISA_ALAT_BERAT4"/>
      <sheetName val="analisa_alat4"/>
      <sheetName val="Currency_Rate4"/>
      <sheetName val="B_T4"/>
      <sheetName val="Daf_14"/>
      <sheetName val="FORM_X_COST6"/>
      <sheetName val="Analisa_-Baku4"/>
      <sheetName val="Deep_Well4"/>
      <sheetName val="Pek_Luar4"/>
      <sheetName val="Escalation_Code4"/>
      <sheetName val="Rekap_TamKur6"/>
      <sheetName val="Fill_this_out_first___15"/>
      <sheetName val="tong_hop4"/>
      <sheetName val="pp3p_4"/>
      <sheetName val="r_tank4"/>
      <sheetName val="An__Beton11"/>
      <sheetName val="PROTECTION_4"/>
      <sheetName val="an__struktur4"/>
      <sheetName val="Str_A4"/>
      <sheetName val="Daftar_Upah4"/>
      <sheetName val="Daftar_Harga4"/>
      <sheetName val="bukan_PNS4"/>
      <sheetName val="rek_det_1-34"/>
      <sheetName val="12mar98_electronic4"/>
      <sheetName val="Analisa_&amp;_Upah4"/>
      <sheetName val="dongia_(2)"/>
      <sheetName val="Analisa_Harga_Satuan"/>
      <sheetName val="K,DTt5-6_(2)"/>
      <sheetName val="K,DTt7-11_(2)"/>
      <sheetName val="BIA_HUDA_CHAI"/>
      <sheetName val="BIA_HUDA_LON"/>
      <sheetName val="BIA_SG_450"/>
      <sheetName val="BIA_SG_330"/>
      <sheetName val="BIA_HENIKEN_330"/>
      <sheetName val="BG_SUNNY_100g"/>
      <sheetName val="BG_SUNNY_200g"/>
      <sheetName val="BG_MEO_500g"/>
      <sheetName val="BG_SOPHA_200g"/>
      <sheetName val="BG_SUNNEW_100g"/>
      <sheetName val="BG_SUNNEW_200g"/>
      <sheetName val="BG_SUNNEW_500g"/>
      <sheetName val="BG_ISO_400g_"/>
      <sheetName val="BG_ISO_180g"/>
      <sheetName val="PIN_DEN_CON_VOI"/>
      <sheetName val="LOP_OTO_500-12"/>
      <sheetName val="LOP_OTO_700-16"/>
      <sheetName val="LOP_OTO_840-15"/>
      <sheetName val="LOP_OTO_900-20_DN"/>
      <sheetName val="LOP_OTO_1000-20_DN"/>
      <sheetName val="LOP_OTO_1100-20_DN"/>
      <sheetName val="LOP_OTO_1200-20_DN"/>
      <sheetName val="LOP_SIAM_900"/>
      <sheetName val="LOP_SIAM_1000"/>
      <sheetName val="LOP_SIAM_1100"/>
      <sheetName val="SAM_OTO_1000-20_DN"/>
      <sheetName val="SAM_OTO_1100-20_DN"/>
      <sheetName val="SAM_OTO_1200-20_DN"/>
      <sheetName val="YEM_OTO_1100-20"/>
      <sheetName val="YEM_OTO_1200-20"/>
      <sheetName val="ACQUY_50_A"/>
      <sheetName val="ACQUY_70_A"/>
      <sheetName val="ACQUY_100_A"/>
      <sheetName val="ACQUY_120_A"/>
      <sheetName val="ACQUY_150_A"/>
      <sheetName val="ACQUY_200_A"/>
      <sheetName val="TL_BASTOR"/>
      <sheetName val="TL_ERA_DO"/>
      <sheetName val="TL_ERA_XANH"/>
      <sheetName val="TL_NGUA_TRANG"/>
      <sheetName val="TL_DALAT_DO"/>
      <sheetName val="TL_DA_LAT_XANH"/>
      <sheetName val="TL_BLU_XANH"/>
      <sheetName val="Tl_CHO_LON"/>
      <sheetName val="MI_TALIFOOD"/>
      <sheetName val="MI__SAFOOD"/>
      <sheetName val="PHO_BO_GA"/>
      <sheetName val="MI_BO_RAU_THOM"/>
      <sheetName val="MI__30_GOI"/>
      <sheetName val="MI_BO_BIT_TET"/>
      <sheetName val="MI_LAU_THAI"/>
      <sheetName val="MI_PH_DONG_DO"/>
      <sheetName val="NHUA_LA_PHONG_"/>
      <sheetName val="KEO_XOP_CHANH"/>
      <sheetName val="SAT__4"/>
      <sheetName val="SAT_6"/>
      <sheetName val="SAT_8"/>
      <sheetName val="SAT_10"/>
      <sheetName val="SAT_12"/>
      <sheetName val="THEP_BUOC"/>
      <sheetName val="KEM_GAI"/>
      <sheetName val="THEP_LUOI_B40"/>
      <sheetName val="NHOM_LA"/>
      <sheetName val="CAN_N_5_LIT"/>
      <sheetName val="CAN_N_20_LIT"/>
      <sheetName val="CAN_N_30_LIT"/>
      <sheetName val="NI_LONG_(VAI_N_PVC)"/>
      <sheetName val="N-_RUA_SUMMER"/>
      <sheetName val="N-_RUA_SUPER_500_ml"/>
      <sheetName val="N-_RUA_TLONG"/>
      <sheetName val="DAY_DIEN_BOC_PVC_"/>
      <sheetName val="VO_(GIAY_TRANG)"/>
      <sheetName val="TON_KEM"/>
      <sheetName val="QUAT_TREO_TUONG"/>
      <sheetName val="SUA_DAC_DD"/>
      <sheetName val="SUATUOI_CO_DUONG"/>
      <sheetName val="SUA_PN_XANH"/>
      <sheetName val="SUA_ONG_THO_DO"/>
      <sheetName val="SUA_BOT_RILAC_NGOT"/>
      <sheetName val="SUA__BOT_RILAC_MAN"/>
      <sheetName val="SUA_PHINO"/>
      <sheetName val="SUA_BOT_1,2,3"/>
      <sheetName val="MILO_200g"/>
      <sheetName val="MILO_HOP_300g"/>
      <sheetName val="MILO_400g"/>
      <sheetName val="NUOC_SAM_YEN"/>
      <sheetName val="CAFE_NET_20_goi"/>
      <sheetName val="CAFE_NET_50_goi"/>
      <sheetName val="toketoanCND_MSTS"/>
      <sheetName val="DIEN_GIAI_KL"/>
      <sheetName val="KL_DUONG_GOM"/>
      <sheetName val="TGTHUC_HIEN"/>
      <sheetName val="KLLK_THUC_HIEN"/>
      <sheetName val="PTCT_MUONG"/>
      <sheetName val="DGTH_MUONG"/>
      <sheetName val="Tinh_CT_o_dat"/>
      <sheetName val="ct_luong_"/>
      <sheetName val="Nhap_6T"/>
      <sheetName val="baocaochinh(qui1_05)_(DC)"/>
      <sheetName val="Ctuluongq_1_05"/>
      <sheetName val="BANG_PHAN_BO_qui1_05(DC)"/>
      <sheetName val="BANG_PHAN_BO_quiII_05"/>
      <sheetName val="bao_cac_cinh_Qui_II-2005"/>
      <sheetName val="TN_NEW"/>
      <sheetName val="CP_CBSX"/>
      <sheetName val="TN_CT"/>
      <sheetName val="VLNCMTC_TN"/>
      <sheetName val="CT_day_dan_su_phu_kien"/>
      <sheetName val="CT_xa_-_tiep_dia"/>
      <sheetName val="THEP_HINH"/>
      <sheetName val="CT_cot"/>
      <sheetName val="Ct_BT_mong"/>
      <sheetName val="K_LUONG_duong_day"/>
      <sheetName val="TH_CTO"/>
      <sheetName val="VL-NC_CTo"/>
      <sheetName val="CT_cong_to"/>
      <sheetName val="KL_CONG_TO"/>
      <sheetName val="VL_DAU_THAU"/>
      <sheetName val="TH_DZ0,4"/>
      <sheetName val="VL-NC_DZ0,4"/>
      <sheetName val="TH_THAO_DO"/>
      <sheetName val="VL-NC-MTC_thao_do"/>
      <sheetName val="CT_THAO_DO"/>
      <sheetName val="KL_Thao_Do"/>
      <sheetName val="CL200"/>
      <sheetName val="DT412"/>
      <sheetName val="DT654"/>
      <sheetName val="BIA_SG_30"/>
      <sheetName val="BG_MEO_5_0g"/>
      <sheetName val="BG_SUNNEW_!00g"/>
      <sheetName val="LKP_OTO_1000-20_DN"/>
      <sheetName val="LOP_OTO_1100%20_DN"/>
      <sheetName val="YEI_OTO_1200-20"/>
      <sheetName val="DINH_MUC"/>
      <sheetName val="thau_xls]SAM_OTO_1100-20_DN"/>
      <sheetName val="toketoanCLD_MSTS"/>
      <sheetName val="Phuc_Hung_"/>
      <sheetName val="Quang_An_I_(3)"/>
      <sheetName val="Quang_An_I_(2)"/>
      <sheetName val="Quang_An_I"/>
      <sheetName val="Long_An_(3)"/>
      <sheetName val="Long_An_(2)"/>
      <sheetName val="Long_An"/>
      <sheetName val="Thanh_Hung"/>
      <sheetName val="Giai_Duc"/>
      <sheetName val="Tan_Hoa"/>
      <sheetName val="XMXD_Thong_Nhat_(2)"/>
      <sheetName val="XMXD_Thong_Nhat"/>
      <sheetName val="Viet_Thai_(2)"/>
      <sheetName val="Viet_Thai"/>
      <sheetName val="The_Quang__(3)"/>
      <sheetName val="The_Quang__(2)"/>
      <sheetName val="The_Quang_"/>
      <sheetName val="Mong_Phong"/>
      <sheetName val="Manh_quang"/>
      <sheetName val="Minh_chinh"/>
      <sheetName val="Kien_Dat_(2)"/>
      <sheetName val="Kien_Dat"/>
      <sheetName val="Khoa_Dien"/>
      <sheetName val="Vi_Tan"/>
      <sheetName val="INOUE_"/>
      <sheetName val="EAGLE_(2)"/>
      <sheetName val="Dong_Thap_(2)"/>
      <sheetName val="Dong_Thap"/>
      <sheetName val="CKCX_TLong"/>
      <sheetName val="Tong_hop_TT"/>
      <sheetName val="CKCX1_(3)"/>
      <sheetName val="CKCX1_(2)"/>
      <sheetName val="SON_NAM"/>
      <sheetName val="Le_long"/>
      <sheetName val="Thien_phuc"/>
      <sheetName val="TOAN_LUC_(Moi)"/>
      <sheetName val="TOAN_LUC"/>
      <sheetName val="XL_Dong_Anh"/>
      <sheetName val="A_LONG"/>
      <sheetName val="DAI_MO"/>
      <sheetName val="Thien_Ngoc_An"/>
      <sheetName val="Sheang_nil"/>
      <sheetName val="XCD_(2)"/>
      <sheetName val="Meinfa_(2)"/>
      <sheetName val="FEB-05_-NKC"/>
      <sheetName val="MAR_05"/>
      <sheetName val="APRIL_NKC"/>
      <sheetName val="chi_Ngoc"/>
      <sheetName val="nhot0_8"/>
      <sheetName val="Rekap_Addendum"/>
      <sheetName val="Rekap_"/>
      <sheetName val="Cor_Apt"/>
      <sheetName val="Cover_(x)"/>
      <sheetName val="material_"/>
      <sheetName val="DFT_HRG"/>
      <sheetName val="Peralatan_(2)"/>
      <sheetName val="Kuantitas_&amp;_Harga"/>
      <sheetName val="Hrg__Sat"/>
      <sheetName val="hutang-lapangan_"/>
      <sheetName val="Material_Baja"/>
      <sheetName val="upah_bahan"/>
      <sheetName val="Cash_in"/>
      <sheetName val="nhot_0,8-ES"/>
      <sheetName val="sen_AP_428"/>
      <sheetName val="HM_MEK_"/>
      <sheetName val="ANALISA_"/>
      <sheetName val="Anal_C_&amp;_F9"/>
      <sheetName val="Cut_&amp;_Fill9"/>
      <sheetName val="RAB_Asrama9"/>
      <sheetName val="T__Whudu9"/>
      <sheetName val="Time_Schdl9"/>
      <sheetName val="Fill_this_out_first___16"/>
      <sheetName val="SCHEDULLE_(2)9"/>
      <sheetName val="Bang_ve9"/>
      <sheetName val="Bang_tong_ke9"/>
      <sheetName val="Liet_ke_vat_tu9"/>
      <sheetName val="h_satuan7"/>
      <sheetName val="REF_ONLY7"/>
      <sheetName val="Rekap_Direct_Cost5"/>
      <sheetName val="WF_7"/>
      <sheetName val="An__Beton12"/>
      <sheetName val="Bhn_upah5"/>
      <sheetName val="4-Basic_Price5"/>
      <sheetName val="Analisa_HSP5"/>
      <sheetName val="Local_Cost_Centres9"/>
      <sheetName val="Data_Sheet9"/>
      <sheetName val="Currency_Code9"/>
      <sheetName val="Production_Centre9"/>
      <sheetName val="Project_Groups9"/>
      <sheetName val="Basic_Price5"/>
      <sheetName val="HRG_BHN7"/>
      <sheetName val="Analisa_Upah_&amp;_Bahan_Plum7"/>
      <sheetName val="BQ_SPP7"/>
      <sheetName val="SoCF_(contract)5"/>
      <sheetName val="Daftar_Bahan5"/>
      <sheetName val="Cash_DP_Lapangan5"/>
      <sheetName val="Cash_Wilayah5"/>
      <sheetName val="Hutang_Lap5"/>
      <sheetName val="S_UPAH5"/>
      <sheetName val="DAF_ALAT5"/>
      <sheetName val="ANALISA_ALAT_BERAT5"/>
      <sheetName val="analisa_alat5"/>
      <sheetName val="Currency_Rate5"/>
      <sheetName val="B_T5"/>
      <sheetName val="Daf_15"/>
      <sheetName val="FORM_X_COST7"/>
      <sheetName val="Analisa_-Baku5"/>
      <sheetName val="Deep_Well5"/>
      <sheetName val="Pek_Luar5"/>
      <sheetName val="Escalation_Code5"/>
      <sheetName val="Rekap_TamKur7"/>
      <sheetName val="Fill_this_out_first___17"/>
      <sheetName val="tong_hop5"/>
      <sheetName val="pp3p_5"/>
      <sheetName val="r_tank5"/>
      <sheetName val="An__Beton13"/>
      <sheetName val="PROTECTION_5"/>
      <sheetName val="an__struktur5"/>
      <sheetName val="Str_A5"/>
      <sheetName val="Daftar_Upah5"/>
      <sheetName val="Daftar_Harga5"/>
      <sheetName val="bukan_PNS5"/>
      <sheetName val="rek_det_1-35"/>
      <sheetName val="12mar98_electronic5"/>
      <sheetName val="Analisa_&amp;_Upah5"/>
      <sheetName val="dongia_(2)1"/>
      <sheetName val="Analisa_Harga_Satuan1"/>
      <sheetName val="K,DTt5-6_(2)1"/>
      <sheetName val="K,DTt7-11_(2)1"/>
      <sheetName val="BIA_HUDA_CHAI1"/>
      <sheetName val="BIA_HUDA_LON1"/>
      <sheetName val="BIA_SG_4501"/>
      <sheetName val="BIA_SG_3301"/>
      <sheetName val="BIA_HENIKEN_3301"/>
      <sheetName val="BG_SUNNY_100g1"/>
      <sheetName val="BG_SUNNY_200g1"/>
      <sheetName val="BG_MEO_500g1"/>
      <sheetName val="BG_SOPHA_200g1"/>
      <sheetName val="BG_SUNNEW_100g1"/>
      <sheetName val="BG_SUNNEW_200g1"/>
      <sheetName val="BG_SUNNEW_500g1"/>
      <sheetName val="BG_ISO_400g_1"/>
      <sheetName val="BG_ISO_180g1"/>
      <sheetName val="PIN_DEN_CON_VOI1"/>
      <sheetName val="LOP_OTO_500-121"/>
      <sheetName val="LOP_OTO_700-161"/>
      <sheetName val="LOP_OTO_840-151"/>
      <sheetName val="LOP_OTO_900-20_DN1"/>
      <sheetName val="LOP_OTO_1000-20_DN1"/>
      <sheetName val="LOP_OTO_1100-20_DN1"/>
      <sheetName val="LOP_OTO_1200-20_DN1"/>
      <sheetName val="LOP_SIAM_9001"/>
      <sheetName val="LOP_SIAM_10001"/>
      <sheetName val="LOP_SIAM_11001"/>
      <sheetName val="SAM_OTO_1000-20_DN1"/>
      <sheetName val="SAM_OTO_1100-20_DN1"/>
      <sheetName val="SAM_OTO_1200-20_DN1"/>
      <sheetName val="YEM_OTO_1100-201"/>
      <sheetName val="YEM_OTO_1200-201"/>
      <sheetName val="ACQUY_50_A1"/>
      <sheetName val="ACQUY_70_A1"/>
      <sheetName val="ACQUY_100_A1"/>
      <sheetName val="ACQUY_120_A1"/>
      <sheetName val="ACQUY_150_A1"/>
      <sheetName val="ACQUY_200_A1"/>
      <sheetName val="TL_BASTOR1"/>
      <sheetName val="TL_ERA_DO1"/>
      <sheetName val="TL_ERA_XANH1"/>
      <sheetName val="TL_NGUA_TRANG1"/>
      <sheetName val="TL_DALAT_DO1"/>
      <sheetName val="TL_DA_LAT_XANH1"/>
      <sheetName val="TL_BLU_XANH1"/>
      <sheetName val="Tl_CHO_LON1"/>
      <sheetName val="MI_TALIFOOD1"/>
      <sheetName val="MI__SAFOOD1"/>
      <sheetName val="PHO_BO_GA1"/>
      <sheetName val="MI_BO_RAU_THOM1"/>
      <sheetName val="MI__30_GOI1"/>
      <sheetName val="MI_BO_BIT_TET1"/>
      <sheetName val="MI_LAU_THAI1"/>
      <sheetName val="MI_PH_DONG_DO1"/>
      <sheetName val="NHUA_LA_PHONG_1"/>
      <sheetName val="KEO_XOP_CHANH1"/>
      <sheetName val="SAT__41"/>
      <sheetName val="SAT_61"/>
      <sheetName val="SAT_81"/>
      <sheetName val="SAT_101"/>
      <sheetName val="SAT_121"/>
      <sheetName val="THEP_BUOC1"/>
      <sheetName val="KEM_GAI1"/>
      <sheetName val="THEP_LUOI_B401"/>
      <sheetName val="NHOM_LA1"/>
      <sheetName val="CAN_N_5_LIT1"/>
      <sheetName val="CAN_N_20_LIT1"/>
      <sheetName val="CAN_N_30_LIT1"/>
      <sheetName val="NI_LONG_(VAI_N_PVC)1"/>
      <sheetName val="N-_RUA_SUMMER1"/>
      <sheetName val="N-_RUA_SUPER_500_ml1"/>
      <sheetName val="N-_RUA_TLONG1"/>
      <sheetName val="DAY_DIEN_BOC_PVC_1"/>
      <sheetName val="VO_(GIAY_TRANG)1"/>
      <sheetName val="TON_KEM1"/>
      <sheetName val="QUAT_TREO_TUONG1"/>
      <sheetName val="SUA_DAC_DD1"/>
      <sheetName val="SUATUOI_CO_DUONG1"/>
      <sheetName val="SUA_PN_XANH1"/>
      <sheetName val="SUA_ONG_THO_DO1"/>
      <sheetName val="SUA_BOT_RILAC_NGOT1"/>
      <sheetName val="SUA__BOT_RILAC_MAN1"/>
      <sheetName val="SUA_PHINO1"/>
      <sheetName val="SUA_BOT_1,2,31"/>
      <sheetName val="MILO_200g1"/>
      <sheetName val="MILO_HOP_300g1"/>
      <sheetName val="MILO_400g1"/>
      <sheetName val="NUOC_SAM_YEN1"/>
      <sheetName val="CAFE_NET_20_goi1"/>
      <sheetName val="CAFE_NET_50_goi1"/>
      <sheetName val="toketoanCND_MSTS1"/>
      <sheetName val="DIEN_GIAI_KL1"/>
      <sheetName val="KL_DUONG_GOM1"/>
      <sheetName val="TGTHUC_HIEN1"/>
      <sheetName val="KLLK_THUC_HIEN1"/>
      <sheetName val="PTCT_MUONG1"/>
      <sheetName val="DGTH_MUONG1"/>
      <sheetName val="ct_luong_1"/>
      <sheetName val="Nhap_6T1"/>
      <sheetName val="baocaochinh(qui1_05)_(DC)1"/>
      <sheetName val="Ctuluongq_1_051"/>
      <sheetName val="BANG_PHAN_BO_qui1_05(DC)1"/>
      <sheetName val="BANG_PHAN_BO_quiII_051"/>
      <sheetName val="bao_cac_cinh_Qui_II-20051"/>
      <sheetName val="TN_NEW1"/>
      <sheetName val="CP_CBSX1"/>
      <sheetName val="TN_CT1"/>
      <sheetName val="VLNCMTC_TN1"/>
      <sheetName val="CT_day_dan_su_phu_kien1"/>
      <sheetName val="CT_xa_-_tiep_dia1"/>
      <sheetName val="THEP_HINH1"/>
      <sheetName val="CT_cot1"/>
      <sheetName val="Ct_BT_mong1"/>
      <sheetName val="K_LUONG_duong_day1"/>
      <sheetName val="TH_CTO1"/>
      <sheetName val="VL-NC_CTo1"/>
      <sheetName val="CT_cong_to1"/>
      <sheetName val="KL_CONG_TO1"/>
      <sheetName val="VL_DAU_THAU1"/>
      <sheetName val="TH_DZ0,41"/>
      <sheetName val="VL-NC_DZ0,41"/>
      <sheetName val="TH_THAO_DO1"/>
      <sheetName val="VL-NC-MTC_thao_do1"/>
      <sheetName val="CT_THAO_DO1"/>
      <sheetName val="KL_Thao_Do1"/>
      <sheetName val="BG_MEO_5_0g1"/>
      <sheetName val="BG_SUNNEW_!00g1"/>
      <sheetName val="LKP_OTO_1000-20_DN1"/>
      <sheetName val="LOP_OTO_1100%20_DN1"/>
      <sheetName val="YEI_OTO_1200-201"/>
      <sheetName val="DINH_MUC1"/>
      <sheetName val="thau_xls]SAM_OTO_1100-20_DN1"/>
      <sheetName val="toketoanCLD_MSTS1"/>
      <sheetName val="Phuc_Hung_1"/>
      <sheetName val="Quang_An_I_(3)1"/>
      <sheetName val="Quang_An_I_(2)1"/>
      <sheetName val="Quang_An_I1"/>
      <sheetName val="Long_An_(3)1"/>
      <sheetName val="Long_An_(2)1"/>
      <sheetName val="Long_An1"/>
      <sheetName val="Thanh_Hung1"/>
      <sheetName val="Giai_Duc1"/>
      <sheetName val="Tan_Hoa1"/>
      <sheetName val="XMXD_Thong_Nhat_(2)1"/>
      <sheetName val="XMXD_Thong_Nhat1"/>
      <sheetName val="Viet_Thai_(2)1"/>
      <sheetName val="Viet_Thai1"/>
      <sheetName val="The_Quang__(3)1"/>
      <sheetName val="The_Quang__(2)1"/>
      <sheetName val="The_Quang_1"/>
      <sheetName val="Mong_Phong1"/>
      <sheetName val="Manh_quang1"/>
      <sheetName val="Minh_chinh1"/>
      <sheetName val="Kien_Dat_(2)1"/>
      <sheetName val="Kien_Dat1"/>
      <sheetName val="Khoa_Dien1"/>
      <sheetName val="Vi_Tan1"/>
      <sheetName val="INOUE_1"/>
      <sheetName val="EAGLE_(2)1"/>
      <sheetName val="Dong_Thap_(2)1"/>
      <sheetName val="Dong_Thap1"/>
      <sheetName val="CKCX_TLong1"/>
      <sheetName val="Tong_hop_TT1"/>
      <sheetName val="CKCX1_(3)1"/>
      <sheetName val="CKCX1_(2)1"/>
      <sheetName val="SON_NAM1"/>
      <sheetName val="Le_long1"/>
      <sheetName val="Thien_phuc1"/>
      <sheetName val="TOAN_LUC_(Moi)1"/>
      <sheetName val="TOAN_LUC1"/>
      <sheetName val="XL_Dong_Anh1"/>
      <sheetName val="A_LONG1"/>
      <sheetName val="DAI_MO1"/>
      <sheetName val="Thien_Ngoc_An1"/>
      <sheetName val="Sheang_nil1"/>
      <sheetName val="XCD_(2)1"/>
      <sheetName val="Meinfa_(2)1"/>
      <sheetName val="FEB-05_-NKC1"/>
      <sheetName val="MAR_051"/>
      <sheetName val="APRIL_NKC1"/>
      <sheetName val="chi_Ngoc1"/>
      <sheetName val="nhot0_81"/>
      <sheetName val="Rekap_Addendum1"/>
      <sheetName val="Rekap_1"/>
      <sheetName val="Cor_Apt1"/>
      <sheetName val="Cover_(x)1"/>
      <sheetName val="material_1"/>
      <sheetName val="DFT_HRG1"/>
      <sheetName val="Peralatan_(2)1"/>
      <sheetName val="Kuantitas_&amp;_Harga1"/>
      <sheetName val="Hrg__Sat1"/>
      <sheetName val="hutang-lapangan_1"/>
      <sheetName val="Material_Baja1"/>
      <sheetName val="upah_bahan1"/>
      <sheetName val="Cash_in1"/>
      <sheetName val="nhot_0,8-ES1"/>
      <sheetName val="sen_AP_4281"/>
      <sheetName val="HM_MEK_1"/>
      <sheetName val="Sch_Total1"/>
      <sheetName val="ANALISA_1"/>
      <sheetName val="D3"/>
      <sheetName val="D6"/>
      <sheetName val="10.1 (1)"/>
      <sheetName val="10.1 (2)"/>
      <sheetName val="10.1 (3)"/>
      <sheetName val="10.1 (4)"/>
      <sheetName val="10.1 (5)"/>
      <sheetName val="Hrg Upah Bhn"/>
      <sheetName val="LABA RUGI"/>
      <sheetName val="ANL 2004"/>
      <sheetName val="3.1 (1)"/>
      <sheetName val="5.1(1)"/>
      <sheetName val="5.1(2)"/>
      <sheetName val="5.2(1)"/>
      <sheetName val="anal.K"/>
      <sheetName val="AN.CIPTA.KARYA"/>
      <sheetName val="Sheet16"/>
      <sheetName val="HARSAT-lain"/>
      <sheetName val="HARSAT-tanah"/>
      <sheetName val="Harga Mat "/>
      <sheetName val="Satdas"/>
      <sheetName val="2"/>
      <sheetName val="H_S_BAHAN"/>
      <sheetName val="Isian Biodata"/>
      <sheetName val="NP"/>
      <sheetName val="SAT-PEK"/>
      <sheetName val="Kerja"/>
      <sheetName val="time schedulle"/>
      <sheetName val="hub"/>
      <sheetName val="H.BAHAN"/>
      <sheetName val="Ana-ALAT"/>
      <sheetName val="4"/>
      <sheetName val="Peralatan Utama"/>
      <sheetName val="H Satuan Dasar"/>
      <sheetName val="G-Alat"/>
      <sheetName val="hrga dasar"/>
      <sheetName val="HARGA ALAT"/>
      <sheetName val="DIV.3"/>
      <sheetName val="PO-2"/>
      <sheetName val="Aggr"/>
      <sheetName val="PEMBESIAN"/>
      <sheetName val="Cost Control Utk Perub RAP"/>
      <sheetName val="Sel Dev"/>
      <sheetName val="Proposal"/>
      <sheetName val="RAP Change"/>
      <sheetName val="RAP Sisa"/>
      <sheetName val="REK.EE"/>
      <sheetName val="D7"/>
      <sheetName val="Analisa Harga"/>
      <sheetName val="Analisa Koefisien"/>
      <sheetName val="R A B"/>
      <sheetName val="Data"/>
      <sheetName val="Pekerjaan Utama"/>
      <sheetName val="Rekap Biaya"/>
      <sheetName val="Estimate"/>
      <sheetName val="1.General "/>
      <sheetName val="H ALAT"/>
      <sheetName val="SAT"/>
      <sheetName val="REK PEN"/>
      <sheetName val="sph"/>
      <sheetName val="D_ANALISA"/>
      <sheetName val="METODA"/>
      <sheetName val="Peralatan"/>
      <sheetName val="REKAPITULASI BIAYA"/>
      <sheetName val="Kolom "/>
      <sheetName val="Balok"/>
      <sheetName val="REK"/>
      <sheetName val="SCHDUL"/>
      <sheetName val="spta"/>
      <sheetName val="13.Nangakara Weir"/>
      <sheetName val="14.Irr.Canal Work"/>
      <sheetName val="15.Irr. Struc.Work"/>
      <sheetName val="16.Pipe Inst."/>
      <sheetName val="18.Lateral Pipe"/>
      <sheetName val="DON GIA"/>
      <sheetName val="CHITIET VL-NC"/>
      <sheetName val="Tiepdia"/>
      <sheetName val="TDTKP"/>
      <sheetName val="TONGKE3p "/>
      <sheetName val="VCV-BE-TONG"/>
      <sheetName val="TNHCHINH"/>
      <sheetName val="ANL"/>
      <sheetName val="GAJI"/>
      <sheetName val="Hrg Uph Bhn"/>
      <sheetName val="HARIAN"/>
      <sheetName val="Tim Teknis"/>
      <sheetName val="APO"/>
      <sheetName val="PERIODIK"/>
      <sheetName val="Harga Bahan"/>
      <sheetName val="DU&amp;B"/>
      <sheetName val="Upah Modifikasi"/>
      <sheetName val="Time Scedule"/>
      <sheetName val="B&amp;U"/>
      <sheetName val="MENU"/>
      <sheetName val="DIV.3 OK"/>
      <sheetName val="HRG.BAHAN"/>
      <sheetName val="An. Alat"/>
      <sheetName val="Upah, Bahan, Alat"/>
      <sheetName val="UPH &amp; BHN"/>
      <sheetName val="SAT-DAS"/>
      <sheetName val="USULAN 2011 (blangko)"/>
      <sheetName val="USULAN 2009 (kirim)"/>
      <sheetName val="perbandingan Upah Tok09"/>
      <sheetName val="USULAN 2011"/>
      <sheetName val="HARGA USULAN (HARGA SURVEY)"/>
      <sheetName val="HARGA USULAN (SURVEYtO2011"/>
      <sheetName val="HARGA USULAN"/>
      <sheetName val="USULAN BM"/>
      <sheetName val="USULAN CK"/>
      <sheetName val="TAB"/>
      <sheetName val="DH"/>
      <sheetName val="Stn_Upah"/>
      <sheetName val="5-ALAT(1)"/>
      <sheetName val="Harga Satuan Alat"/>
      <sheetName val="Bahan SNI"/>
      <sheetName val="AC KUSEN A"/>
      <sheetName val="AC KUSEN P"/>
      <sheetName val="ANALISA SNI"/>
      <sheetName val="JAN DIHAPUS"/>
      <sheetName val="DK&amp;H"/>
      <sheetName val="Daftar Upah&amp;Bahan"/>
      <sheetName val="AHSbj"/>
      <sheetName val="Harsat Bahan"/>
      <sheetName val="Harsat Upah"/>
      <sheetName val="rumus"/>
      <sheetName val="An_pdkg"/>
      <sheetName val="Data Pendukung"/>
      <sheetName val="Har Sat"/>
      <sheetName val="sched-induk-(Th.2008 5M)"/>
      <sheetName val="UPAH_(2)1"/>
      <sheetName val="STN_BAHAN1"/>
      <sheetName val="HRG_SAT_UPAH,_BHN_,_PEK_2"/>
      <sheetName val="Sch_Total2"/>
      <sheetName val="Analisa_ME1"/>
      <sheetName val="1_Neo_pbersih-lap1"/>
      <sheetName val="Harga_Bahan_Fabrikasi"/>
      <sheetName val="Harga_Satuan"/>
      <sheetName val="H_Sat__Pekerjaan"/>
      <sheetName val="H__Bahan"/>
      <sheetName val="Analisa_H_Sat_"/>
      <sheetName val="Rencana_Anggaran_Biaya"/>
      <sheetName val="UPAH_(2)"/>
      <sheetName val="STN_BAHAN"/>
      <sheetName val="HRG_SAT_UPAH,_BHN_,_PEK_1"/>
      <sheetName val="Analisa_ME"/>
      <sheetName val="1_Neo_pbersih-lap"/>
      <sheetName val="Analisa CK"/>
      <sheetName val="Peralatan-bru"/>
      <sheetName val="HARDAS PERKIM 2"/>
      <sheetName val="sen AP420"/>
      <sheetName val="sen YBN 428"/>
      <sheetName val="ron mayC50+70"/>
      <sheetName val="ron mayC100"/>
      <sheetName val="ron mayW110"/>
      <sheetName val="ronmayYAMAHA"/>
      <sheetName val="ronmaySUZUKI"/>
      <sheetName val="ronmayBEST"/>
      <sheetName val="ronmaySwan,TQ110,TQ100"/>
      <sheetName val="ronmayC50,70FG"/>
      <sheetName val="ronmayC100FG"/>
      <sheetName val="rondauC50,70"/>
      <sheetName val="rondau C50,70FG"/>
      <sheetName val="rondau C100"/>
      <sheetName val="rondau C100FG"/>
      <sheetName val="rondau W110"/>
      <sheetName val="rondau Yamaha"/>
      <sheetName val="rondau Suxuki"/>
      <sheetName val="rondau Best"/>
      <sheetName val="rondau Swan,TQ110,TQ100"/>
      <sheetName val="Sheet7"/>
      <sheetName val="Sheet6"/>
      <sheetName val="cong DST2"/>
      <sheetName val="cong DS T1"/>
      <sheetName val="CL17_x0000_7"/>
      <sheetName val="BIA HUD_x0001_ LON"/>
      <sheetName val="Khoi luong"/>
      <sheetName val="桃彩楴瑥损瑯灟慨_x0012_䌀楨瑥瑟湩彨潤"/>
      <sheetName val="_x0004_T3714"/>
      <sheetName val="bia"/>
      <sheetName val="TH "/>
      <sheetName val="van chuyen"/>
      <sheetName val="KL"/>
      <sheetName val="Phan-Tich"/>
      <sheetName val="20000000"/>
      <sheetName val="30000000"/>
      <sheetName val="MT"/>
      <sheetName val="th"/>
      <sheetName val="HDCT"/>
      <sheetName val="HDBT"/>
      <sheetName val="2003"/>
      <sheetName val="LK"/>
      <sheetName val="CHO"/>
      <sheetName val="NDU"/>
      <sheetName val="MAU"/>
      <sheetName val="LMC"/>
      <sheetName val="LG CT"/>
      <sheetName val="UBDS"/>
      <sheetName val="TH-TL"/>
      <sheetName val="UB-TL"/>
      <sheetName val="GDTX"/>
      <sheetName val="AN"/>
      <sheetName val="HH"/>
      <sheetName val="H-TR"/>
      <sheetName val="C.CA"/>
      <sheetName val="C.XANG"/>
      <sheetName val="XS"/>
      <sheetName val="BH"/>
      <sheetName val="Vat tu"/>
      <sheetName val="Load"/>
      <sheetName val="DHU&amp;B"/>
      <sheetName val="THPDMoi  (2)"/>
      <sheetName val="lam-moi"/>
      <sheetName val="gtrinh"/>
      <sheetName val="#REF"/>
      <sheetName val="thao-go"/>
      <sheetName val="CHITIET VL-NC-TT -1p"/>
      <sheetName val="TH XL"/>
      <sheetName val="CHITIET VL-NC-TT-3p"/>
      <sheetName val="TONGKE-HT"/>
      <sheetName val="t-h HA THE"/>
      <sheetName val="TDTKP1"/>
      <sheetName val="KPVC-BD "/>
      <sheetName val="res200"/>
      <sheetName val="3"/>
      <sheetName val="Input"/>
      <sheetName val="DAFTAR (2)"/>
      <sheetName val="ANA-SDA"/>
      <sheetName val="(D) PERSIAPAN&amp;DEwatering"/>
      <sheetName val="(F)Tiang Pancang"/>
      <sheetName val="ANA-SUNGAI"/>
      <sheetName val="(H)Pintu Air"/>
      <sheetName val="(L) Pembersihan"/>
      <sheetName val="ANA-OP2"/>
      <sheetName val="ANA-CAT"/>
      <sheetName val="PIPA PVC"/>
      <sheetName val="ANA-TROTOAR"/>
      <sheetName val="ANA-SNI 2008"/>
      <sheetName val="ANA-OP"/>
      <sheetName val="Hit-O&amp;P"/>
      <sheetName val="Anal. h. sat"/>
      <sheetName val="Anas"/>
      <sheetName val="Schedul"/>
      <sheetName val="ANAL"/>
      <sheetName val="CL17"/>
      <sheetName val="DUB"/>
      <sheetName val="HST"/>
      <sheetName val="rab2"/>
      <sheetName val="BiLuOp(14)"/>
      <sheetName val="MS"/>
      <sheetName val="rekap alat"/>
      <sheetName val="Rkp"/>
      <sheetName val="thau.xls_SAM OTO 1100-20 DN"/>
      <sheetName val="D7(1)"/>
      <sheetName val="AN-ALAT"/>
      <sheetName val="BiPinjamin(15)"/>
      <sheetName val="BPeg-F(12D1)"/>
      <sheetName val="IkhtisarBiop(12.0)"/>
      <sheetName val="JualGTarif(11A)"/>
      <sheetName val="LabaRugi Fungsi2004(21B)"/>
      <sheetName val="LabaRugi Lainnya 2005(20)"/>
      <sheetName val="LabaRugi Unsur2004(21A)"/>
      <sheetName val="PendaLuOp(13)"/>
      <sheetName val="PendOpLain(11B)"/>
      <sheetName val="ProduksiTL(12B2)"/>
      <sheetName val="SewaPemb(12A2)"/>
      <sheetName val="APBN"/>
      <sheetName val="LK2004"/>
      <sheetName val="W-NAD"/>
      <sheetName val="REAL-LR"/>
      <sheetName val="4SM00369 &amp; 4SM00370 "/>
      <sheetName val="Uraian"/>
      <sheetName val="rkap2008"/>
      <sheetName val="List"/>
      <sheetName val="Bipeg-U(12D2)"/>
      <sheetName val="UPAH_DAN_BAHAN"/>
      <sheetName val="pas_wm"/>
      <sheetName val="bahan_&amp;_SATPEK"/>
      <sheetName val="Harga_Dasar"/>
      <sheetName val="hrg-sat_pek"/>
      <sheetName val="HARGA_MATERIAL"/>
      <sheetName val="Camar_ac_opname"/>
      <sheetName val="BANIO_PASBATU"/>
      <sheetName val="KAKTUS_KLAS_A"/>
      <sheetName val="Harga_Mat_"/>
      <sheetName val="Hrg_Sat"/>
      <sheetName val="THPDMoi__(2)"/>
      <sheetName val="CHITIET_VL-NC-TT_-1p"/>
      <sheetName val="TH_XL"/>
      <sheetName val="CHITIET_VL-NC-TT-3p"/>
      <sheetName val="t-h_HA_THE"/>
      <sheetName val="KPVC-BD_"/>
      <sheetName val="DON_GIA"/>
      <sheetName val="CHITIET_VL-NC"/>
      <sheetName val="TONGKE3p_"/>
      <sheetName val="Unit_Rate"/>
      <sheetName val="Analisa_Harga"/>
      <sheetName val="Analisa_Koefisien"/>
      <sheetName val="R_A_B"/>
      <sheetName val="H_ALAT"/>
      <sheetName val="REK_PEN"/>
      <sheetName val="Kolom_"/>
      <sheetName val="REKAPITULASI_BIAYA"/>
      <sheetName val="1_General_"/>
      <sheetName val="Isian_Biodata"/>
      <sheetName val="13_Nangakara_Weir"/>
      <sheetName val="14_Irr_Canal_Work"/>
      <sheetName val="15_Irr__Struc_Work"/>
      <sheetName val="16_Pipe_Inst_"/>
      <sheetName val="18_Lateral_Pipe"/>
      <sheetName val="D_UPH&amp;PEK"/>
      <sheetName val="H__Satuan_Upah_&amp;_Bahan"/>
      <sheetName val="H__Satuan_Pekerjaan"/>
      <sheetName val="Analisa_Satuan_Pekerjaan"/>
      <sheetName val="SAT_UPH_BHN"/>
      <sheetName val="SATPEK_PIPA"/>
      <sheetName val="Analisa_CK"/>
      <sheetName val="IkhtisarBiop(12_0)"/>
      <sheetName val="LabaRugi_Fungsi2004(21B)"/>
      <sheetName val="LabaRugi_Lainnya_2005(20)"/>
      <sheetName val="LabaRugi_Unsur2004(21A)"/>
      <sheetName val="4SM00369_&amp;_4SM00370_"/>
      <sheetName val="Pek_Jar_Lis_&amp;_Pen_Luar__"/>
      <sheetName val="H_BAHAN"/>
      <sheetName val="rekap_alat"/>
      <sheetName val="Tinh_CT_"/>
      <sheetName val="thau_xls_SAM_OTO_1100-20_DN"/>
      <sheetName val="Harga_Satuan_Alat"/>
      <sheetName val="Hrg_Uph_Bhn"/>
      <sheetName val="Bahan_SNI"/>
      <sheetName val="AC_KUSEN_A"/>
      <sheetName val="AC_KUSEN_P"/>
      <sheetName val="ANALISA_SNI"/>
      <sheetName val="JAN_DIHAPUS"/>
      <sheetName val="REKAP  (1)"/>
      <sheetName val="shor"/>
      <sheetName val="MAP"/>
      <sheetName val="div-6"/>
      <sheetName val="div-7"/>
      <sheetName val="An Biaya"/>
      <sheetName val="data-pendukung"/>
      <sheetName val="H-Bhn"/>
      <sheetName val="Data-Pdk"/>
      <sheetName val="Daftar Harga Material"/>
      <sheetName val="Daftar Upah Tenaga Kerja"/>
      <sheetName val="Upah&amp;Bahan (2)"/>
      <sheetName val="Analisa-Harga (1F)"/>
      <sheetName val="Back Up AC-WC Mod MC4"/>
      <sheetName val="data base beton bahu"/>
      <sheetName val="HS-1"/>
      <sheetName val=" R A B"/>
      <sheetName val="6"/>
      <sheetName val="ASat"/>
      <sheetName val="Konf"/>
      <sheetName val="Box 2.1"/>
      <sheetName val="SP"/>
      <sheetName val="huruf"/>
      <sheetName val="DHS"/>
      <sheetName val="U &amp; B"/>
      <sheetName val="Agr H&amp;K"/>
      <sheetName val="Quarry"/>
      <sheetName val="chitimc"/>
      <sheetName val="LKVL-CK-HT-GD1"/>
      <sheetName val="phuluc1"/>
      <sheetName val="TONG HOP VL-NC"/>
      <sheetName val="TH VL, NC, DDHT Thanhphuoc"/>
      <sheetName val="DONGIA"/>
      <sheetName val="TONG HOP VL-NC TT"/>
      <sheetName val="Upah&amp;Bahan"/>
      <sheetName val="Analisa KSG"/>
      <sheetName val="U &amp; B KSG"/>
      <sheetName val="RKP-BOQ"/>
      <sheetName val="Supl.X"/>
      <sheetName val="INPUT HARIAN"/>
      <sheetName val="ANALISA PEK.UMUM"/>
      <sheetName val="sort"/>
      <sheetName val="BAG-III"/>
      <sheetName val="DAFTAR_(2)"/>
      <sheetName val="Persiapan"/>
      <sheetName val="Bill sipil"/>
      <sheetName val="Bill 4.1"/>
      <sheetName val="Bill rekap"/>
      <sheetName val="Tinh_CT__x0003_?o_dat"/>
      <sheetName val="AC"/>
      <sheetName val="D2.2"/>
      <sheetName val="Isolasi Luar Dalam"/>
      <sheetName val="Isolasi Luar"/>
      <sheetName val="DAF-1"/>
      <sheetName val="BQ-IABK"/>
      <sheetName val="#REF!"/>
      <sheetName val="analisa rev"/>
      <sheetName val="pivot"/>
      <sheetName val="Agregat Halus &amp; Kasar"/>
      <sheetName val="Soil factor"/>
      <sheetName val="UP-MAT-ALT"/>
      <sheetName val="PRICING"/>
      <sheetName val="Sheet15"/>
      <sheetName val="UBA"/>
      <sheetName val="Schedule(S-Curve)"/>
      <sheetName val="SDM"/>
      <sheetName val="AHS"/>
      <sheetName val="saluran"/>
      <sheetName val="besi"/>
      <sheetName val="FB"/>
      <sheetName val="survey"/>
      <sheetName val="setout"/>
      <sheetName val="Cost Analysis"/>
      <sheetName val="Currency"/>
      <sheetName val="Cost Range"/>
      <sheetName val="Equipment Data"/>
      <sheetName val="Manpower"/>
      <sheetName val="Equipt,Tools&amp;Cons"/>
      <sheetName val="Hargasatuan"/>
      <sheetName val="Boq-civil(B)"/>
      <sheetName val="dc"/>
      <sheetName val="rate"/>
      <sheetName val="calculation"/>
      <sheetName val="HB "/>
      <sheetName val="H-Dasar"/>
      <sheetName val="61004"/>
      <sheetName val="divI"/>
      <sheetName val="divII"/>
      <sheetName val="daf-3(OK)"/>
      <sheetName val="daf-7(OK)"/>
      <sheetName val="3-DIV5"/>
      <sheetName val="Prod_Alat"/>
      <sheetName val="Mtd_Pelak"/>
      <sheetName val="Surat"/>
      <sheetName val="SD (1)"/>
      <sheetName val="ARAB"/>
      <sheetName val="ARAP"/>
      <sheetName val="MOBILISASI"/>
      <sheetName val="SRT PENAWARAN"/>
      <sheetName val="MPU"/>
      <sheetName val="MPU-2"/>
      <sheetName val="Personil"/>
      <sheetName val="Pealatan"/>
      <sheetName val="SubKon"/>
      <sheetName val="Div2"/>
      <sheetName val="Analisa HS"/>
      <sheetName val="RAB STRUKTUR DC opname sipil"/>
    </sheetNames>
    <sheetDataSet>
      <sheetData sheetId="0">
        <row r="6">
          <cell r="C6">
            <v>1.5644349070100143</v>
          </cell>
        </row>
      </sheetData>
      <sheetData sheetId="1" refreshError="1">
        <row r="6">
          <cell r="C6">
            <v>1.5644349070100143</v>
          </cell>
        </row>
        <row r="19">
          <cell r="C19">
            <v>8761.9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 refreshError="1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 refreshError="1"/>
      <sheetData sheetId="500" refreshError="1"/>
      <sheetData sheetId="501" refreshError="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 refreshError="1"/>
      <sheetData sheetId="661" refreshError="1"/>
      <sheetData sheetId="662"/>
      <sheetData sheetId="663" refreshError="1"/>
      <sheetData sheetId="664" refreshError="1"/>
      <sheetData sheetId="665" refreshError="1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 refreshError="1"/>
      <sheetData sheetId="688" refreshError="1"/>
      <sheetData sheetId="689" refreshError="1"/>
      <sheetData sheetId="690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/>
      <sheetData sheetId="706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/>
      <sheetData sheetId="750"/>
      <sheetData sheetId="751"/>
      <sheetData sheetId="752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/>
      <sheetData sheetId="816"/>
      <sheetData sheetId="817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/>
      <sheetData sheetId="1120"/>
      <sheetData sheetId="1121"/>
      <sheetData sheetId="1122"/>
      <sheetData sheetId="1123"/>
      <sheetData sheetId="1124"/>
      <sheetData sheetId="1125"/>
      <sheetData sheetId="1126"/>
      <sheetData sheetId="1127"/>
      <sheetData sheetId="1128"/>
      <sheetData sheetId="1129"/>
      <sheetData sheetId="1130"/>
      <sheetData sheetId="1131"/>
      <sheetData sheetId="1132"/>
      <sheetData sheetId="1133"/>
      <sheetData sheetId="1134"/>
      <sheetData sheetId="1135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/>
      <sheetData sheetId="1210"/>
      <sheetData sheetId="1211"/>
      <sheetData sheetId="1212"/>
      <sheetData sheetId="1213"/>
      <sheetData sheetId="1214"/>
      <sheetData sheetId="1215"/>
      <sheetData sheetId="1216"/>
      <sheetData sheetId="1217"/>
      <sheetData sheetId="1218"/>
      <sheetData sheetId="1219"/>
      <sheetData sheetId="1220"/>
      <sheetData sheetId="122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/>
      <sheetData sheetId="1245"/>
      <sheetData sheetId="1246"/>
      <sheetData sheetId="1247"/>
      <sheetData sheetId="1248"/>
      <sheetData sheetId="1249"/>
      <sheetData sheetId="1250"/>
      <sheetData sheetId="1251"/>
      <sheetData sheetId="1252"/>
      <sheetData sheetId="1253"/>
      <sheetData sheetId="1254"/>
      <sheetData sheetId="1255"/>
      <sheetData sheetId="1256"/>
      <sheetData sheetId="1257"/>
      <sheetData sheetId="1258"/>
      <sheetData sheetId="1259"/>
      <sheetData sheetId="1260"/>
      <sheetData sheetId="1261"/>
      <sheetData sheetId="1262"/>
      <sheetData sheetId="1263"/>
      <sheetData sheetId="1264"/>
      <sheetData sheetId="1265"/>
      <sheetData sheetId="1266"/>
      <sheetData sheetId="1267"/>
      <sheetData sheetId="1268"/>
      <sheetData sheetId="1269"/>
      <sheetData sheetId="1270"/>
      <sheetData sheetId="1271"/>
      <sheetData sheetId="1272"/>
      <sheetData sheetId="1273"/>
      <sheetData sheetId="1274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/>
      <sheetData sheetId="1288"/>
      <sheetData sheetId="1289"/>
      <sheetData sheetId="1290"/>
      <sheetData sheetId="1291"/>
      <sheetData sheetId="1292"/>
      <sheetData sheetId="1293"/>
      <sheetData sheetId="1294"/>
      <sheetData sheetId="1295"/>
      <sheetData sheetId="1296"/>
      <sheetData sheetId="1297"/>
      <sheetData sheetId="1298"/>
      <sheetData sheetId="1299"/>
      <sheetData sheetId="1300"/>
      <sheetData sheetId="1301"/>
      <sheetData sheetId="1302"/>
      <sheetData sheetId="1303"/>
      <sheetData sheetId="1304"/>
      <sheetData sheetId="1305"/>
      <sheetData sheetId="1306"/>
      <sheetData sheetId="1307"/>
      <sheetData sheetId="1308"/>
      <sheetData sheetId="1309"/>
      <sheetData sheetId="1310"/>
      <sheetData sheetId="131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/>
      <sheetData sheetId="1322"/>
      <sheetData sheetId="1323"/>
      <sheetData sheetId="1324"/>
      <sheetData sheetId="1325"/>
      <sheetData sheetId="1326"/>
      <sheetData sheetId="1327"/>
      <sheetData sheetId="1328"/>
      <sheetData sheetId="1329"/>
      <sheetData sheetId="1330"/>
      <sheetData sheetId="1331"/>
      <sheetData sheetId="1332"/>
      <sheetData sheetId="1333"/>
      <sheetData sheetId="1334"/>
      <sheetData sheetId="1335"/>
      <sheetData sheetId="1336"/>
      <sheetData sheetId="1337"/>
      <sheetData sheetId="1338"/>
      <sheetData sheetId="1339"/>
      <sheetData sheetId="1340"/>
      <sheetData sheetId="1341"/>
      <sheetData sheetId="1342"/>
      <sheetData sheetId="1343"/>
      <sheetData sheetId="1344"/>
      <sheetData sheetId="1345"/>
      <sheetData sheetId="1346"/>
      <sheetData sheetId="1347"/>
      <sheetData sheetId="1348"/>
      <sheetData sheetId="1349"/>
      <sheetData sheetId="1350"/>
      <sheetData sheetId="1351"/>
      <sheetData sheetId="1352"/>
      <sheetData sheetId="1353"/>
      <sheetData sheetId="1354"/>
      <sheetData sheetId="1355"/>
      <sheetData sheetId="1356"/>
      <sheetData sheetId="1357"/>
      <sheetData sheetId="1358"/>
      <sheetData sheetId="1359"/>
      <sheetData sheetId="1360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/>
      <sheetData sheetId="1408"/>
      <sheetData sheetId="1409"/>
      <sheetData sheetId="1410"/>
      <sheetData sheetId="1411"/>
      <sheetData sheetId="1412"/>
      <sheetData sheetId="1413"/>
      <sheetData sheetId="1414"/>
      <sheetData sheetId="1415"/>
      <sheetData sheetId="1416"/>
      <sheetData sheetId="1417"/>
      <sheetData sheetId="1418"/>
      <sheetData sheetId="1419"/>
      <sheetData sheetId="1420"/>
      <sheetData sheetId="1421"/>
      <sheetData sheetId="1422"/>
      <sheetData sheetId="1423"/>
      <sheetData sheetId="1424"/>
      <sheetData sheetId="1425"/>
      <sheetData sheetId="1426"/>
      <sheetData sheetId="1427"/>
      <sheetData sheetId="1428"/>
      <sheetData sheetId="1429"/>
      <sheetData sheetId="1430"/>
      <sheetData sheetId="1431"/>
      <sheetData sheetId="1432"/>
      <sheetData sheetId="1433"/>
      <sheetData sheetId="1434"/>
      <sheetData sheetId="1435"/>
      <sheetData sheetId="1436"/>
      <sheetData sheetId="1437"/>
      <sheetData sheetId="1438"/>
      <sheetData sheetId="1439"/>
      <sheetData sheetId="1440"/>
      <sheetData sheetId="1441"/>
      <sheetData sheetId="1442"/>
      <sheetData sheetId="1443"/>
      <sheetData sheetId="1444"/>
      <sheetData sheetId="1445"/>
      <sheetData sheetId="1446"/>
      <sheetData sheetId="1447"/>
      <sheetData sheetId="1448"/>
      <sheetData sheetId="1449"/>
      <sheetData sheetId="1450"/>
      <sheetData sheetId="1451"/>
      <sheetData sheetId="1452"/>
      <sheetData sheetId="1453"/>
      <sheetData sheetId="1454"/>
      <sheetData sheetId="1455"/>
      <sheetData sheetId="1456"/>
      <sheetData sheetId="1457"/>
      <sheetData sheetId="1458"/>
      <sheetData sheetId="1459"/>
      <sheetData sheetId="1460"/>
      <sheetData sheetId="1461"/>
      <sheetData sheetId="1462"/>
      <sheetData sheetId="1463"/>
      <sheetData sheetId="1464"/>
      <sheetData sheetId="1465"/>
      <sheetData sheetId="1466"/>
      <sheetData sheetId="1467"/>
      <sheetData sheetId="1468"/>
      <sheetData sheetId="1469"/>
      <sheetData sheetId="1470"/>
      <sheetData sheetId="1471"/>
      <sheetData sheetId="1472"/>
      <sheetData sheetId="1473"/>
      <sheetData sheetId="1474"/>
      <sheetData sheetId="1475"/>
      <sheetData sheetId="1476"/>
      <sheetData sheetId="1477"/>
      <sheetData sheetId="1478"/>
      <sheetData sheetId="1479"/>
      <sheetData sheetId="1480"/>
      <sheetData sheetId="1481"/>
      <sheetData sheetId="1482"/>
      <sheetData sheetId="1483"/>
      <sheetData sheetId="1484"/>
      <sheetData sheetId="1485"/>
      <sheetData sheetId="1486"/>
      <sheetData sheetId="1487"/>
      <sheetData sheetId="1488"/>
      <sheetData sheetId="1489"/>
      <sheetData sheetId="1490"/>
      <sheetData sheetId="1491"/>
      <sheetData sheetId="1492"/>
      <sheetData sheetId="1493"/>
      <sheetData sheetId="1494"/>
      <sheetData sheetId="1495"/>
      <sheetData sheetId="1496"/>
      <sheetData sheetId="1497"/>
      <sheetData sheetId="1498"/>
      <sheetData sheetId="1499"/>
      <sheetData sheetId="1500"/>
      <sheetData sheetId="1501"/>
      <sheetData sheetId="1502"/>
      <sheetData sheetId="1503"/>
      <sheetData sheetId="1504"/>
      <sheetData sheetId="1505"/>
      <sheetData sheetId="1506"/>
      <sheetData sheetId="1507"/>
      <sheetData sheetId="1508"/>
      <sheetData sheetId="1509"/>
      <sheetData sheetId="1510"/>
      <sheetData sheetId="1511"/>
      <sheetData sheetId="1512"/>
      <sheetData sheetId="1513"/>
      <sheetData sheetId="1514"/>
      <sheetData sheetId="1515"/>
      <sheetData sheetId="1516"/>
      <sheetData sheetId="1517"/>
      <sheetData sheetId="1518"/>
      <sheetData sheetId="1519"/>
      <sheetData sheetId="1520"/>
      <sheetData sheetId="1521"/>
      <sheetData sheetId="1522"/>
      <sheetData sheetId="1523"/>
      <sheetData sheetId="1524"/>
      <sheetData sheetId="1525"/>
      <sheetData sheetId="1526"/>
      <sheetData sheetId="1527"/>
      <sheetData sheetId="1528"/>
      <sheetData sheetId="1529"/>
      <sheetData sheetId="1530"/>
      <sheetData sheetId="153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/>
      <sheetData sheetId="1551"/>
      <sheetData sheetId="1552"/>
      <sheetData sheetId="1553"/>
      <sheetData sheetId="1554"/>
      <sheetData sheetId="1555"/>
      <sheetData sheetId="1556"/>
      <sheetData sheetId="1557"/>
      <sheetData sheetId="1558"/>
      <sheetData sheetId="1559"/>
      <sheetData sheetId="1560"/>
      <sheetData sheetId="1561"/>
      <sheetData sheetId="1562"/>
      <sheetData sheetId="1563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/>
      <sheetData sheetId="1575"/>
      <sheetData sheetId="1576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/>
      <sheetData sheetId="1589"/>
      <sheetData sheetId="1590"/>
      <sheetData sheetId="1591"/>
      <sheetData sheetId="1592"/>
      <sheetData sheetId="1593"/>
      <sheetData sheetId="1594"/>
      <sheetData sheetId="1595"/>
      <sheetData sheetId="1596"/>
      <sheetData sheetId="1597"/>
      <sheetData sheetId="1598"/>
      <sheetData sheetId="1599"/>
      <sheetData sheetId="1600"/>
      <sheetData sheetId="1601"/>
      <sheetData sheetId="1602"/>
      <sheetData sheetId="1603"/>
      <sheetData sheetId="1604"/>
      <sheetData sheetId="1605"/>
      <sheetData sheetId="1606"/>
      <sheetData sheetId="1607"/>
      <sheetData sheetId="1608"/>
      <sheetData sheetId="1609"/>
      <sheetData sheetId="1610"/>
      <sheetData sheetId="1611"/>
      <sheetData sheetId="1612"/>
      <sheetData sheetId="1613"/>
      <sheetData sheetId="1614"/>
      <sheetData sheetId="1615"/>
      <sheetData sheetId="1616"/>
      <sheetData sheetId="1617"/>
      <sheetData sheetId="1618"/>
      <sheetData sheetId="1619"/>
      <sheetData sheetId="1620"/>
      <sheetData sheetId="1621"/>
      <sheetData sheetId="1622"/>
      <sheetData sheetId="1623"/>
      <sheetData sheetId="1624"/>
      <sheetData sheetId="1625"/>
      <sheetData sheetId="1626"/>
      <sheetData sheetId="1627"/>
      <sheetData sheetId="1628"/>
      <sheetData sheetId="1629"/>
      <sheetData sheetId="1630"/>
      <sheetData sheetId="1631"/>
      <sheetData sheetId="1632"/>
      <sheetData sheetId="1633"/>
      <sheetData sheetId="1634"/>
      <sheetData sheetId="1635"/>
      <sheetData sheetId="1636"/>
      <sheetData sheetId="1637"/>
      <sheetData sheetId="1638"/>
      <sheetData sheetId="1639"/>
      <sheetData sheetId="1640"/>
      <sheetData sheetId="1641"/>
      <sheetData sheetId="1642"/>
      <sheetData sheetId="1643"/>
      <sheetData sheetId="1644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 refreshError="1"/>
      <sheetData sheetId="1678" refreshError="1"/>
      <sheetData sheetId="1679" refreshError="1"/>
      <sheetData sheetId="1680" refreshError="1"/>
      <sheetData sheetId="1681" refreshError="1"/>
      <sheetData sheetId="1682" refreshError="1"/>
      <sheetData sheetId="1683" refreshError="1"/>
      <sheetData sheetId="1684" refreshError="1"/>
      <sheetData sheetId="1685" refreshError="1"/>
      <sheetData sheetId="1686"/>
      <sheetData sheetId="1687"/>
      <sheetData sheetId="1688"/>
      <sheetData sheetId="1689"/>
      <sheetData sheetId="1690"/>
      <sheetData sheetId="1691"/>
      <sheetData sheetId="1692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/>
      <sheetData sheetId="1701"/>
      <sheetData sheetId="1702"/>
      <sheetData sheetId="1703"/>
      <sheetData sheetId="1704"/>
      <sheetData sheetId="1705"/>
      <sheetData sheetId="1706"/>
      <sheetData sheetId="1707"/>
      <sheetData sheetId="1708"/>
      <sheetData sheetId="1709"/>
      <sheetData sheetId="1710"/>
      <sheetData sheetId="1711"/>
      <sheetData sheetId="1712"/>
      <sheetData sheetId="1713"/>
      <sheetData sheetId="1714"/>
      <sheetData sheetId="1715"/>
      <sheetData sheetId="1716"/>
      <sheetData sheetId="1717"/>
      <sheetData sheetId="1718"/>
      <sheetData sheetId="1719"/>
      <sheetData sheetId="1720"/>
      <sheetData sheetId="1721"/>
      <sheetData sheetId="1722"/>
      <sheetData sheetId="1723"/>
      <sheetData sheetId="1724"/>
      <sheetData sheetId="1725"/>
      <sheetData sheetId="1726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/>
      <sheetData sheetId="1739"/>
      <sheetData sheetId="1740"/>
      <sheetData sheetId="1741"/>
      <sheetData sheetId="1742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/>
      <sheetData sheetId="1751"/>
      <sheetData sheetId="1752"/>
      <sheetData sheetId="1753"/>
      <sheetData sheetId="1754"/>
      <sheetData sheetId="1755"/>
      <sheetData sheetId="1756" refreshError="1"/>
      <sheetData sheetId="1757" refreshError="1"/>
      <sheetData sheetId="1758" refreshError="1"/>
      <sheetData sheetId="1759"/>
      <sheetData sheetId="1760"/>
      <sheetData sheetId="1761"/>
      <sheetData sheetId="1762"/>
      <sheetData sheetId="1763"/>
      <sheetData sheetId="1764"/>
      <sheetData sheetId="1765"/>
      <sheetData sheetId="1766"/>
      <sheetData sheetId="1767"/>
      <sheetData sheetId="1768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 refreshError="1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/>
      <sheetData sheetId="1808"/>
      <sheetData sheetId="1809"/>
      <sheetData sheetId="1810"/>
      <sheetData sheetId="1811"/>
      <sheetData sheetId="1812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 refreshError="1"/>
      <sheetData sheetId="1831" refreshError="1"/>
      <sheetData sheetId="1832" refreshError="1"/>
      <sheetData sheetId="1833" refreshError="1"/>
      <sheetData sheetId="1834" refreshError="1"/>
      <sheetData sheetId="1835" refreshError="1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 refreshError="1"/>
      <sheetData sheetId="1842" refreshError="1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 refreshError="1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/>
      <sheetData sheetId="2020"/>
      <sheetData sheetId="2021" refreshError="1"/>
      <sheetData sheetId="2022" refreshError="1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 refreshError="1"/>
      <sheetData sheetId="2030" refreshError="1"/>
      <sheetData sheetId="2031" refreshError="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/>
      <sheetData sheetId="2074"/>
      <sheetData sheetId="2075"/>
      <sheetData sheetId="2076"/>
      <sheetData sheetId="2077"/>
      <sheetData sheetId="2078"/>
      <sheetData sheetId="2079"/>
      <sheetData sheetId="2080"/>
      <sheetData sheetId="2081"/>
      <sheetData sheetId="2082" refreshError="1"/>
      <sheetData sheetId="2083" refreshError="1"/>
      <sheetData sheetId="208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fil"/>
      <sheetName val="Hrg"/>
      <sheetName val="Anl"/>
      <sheetName val="RAB RKB"/>
      <sheetName val="RB RD"/>
      <sheetName val="RAB WC"/>
      <sheetName val="Srn&amp;Mbl"/>
      <sheetName val="Rkp"/>
      <sheetName val="Schd"/>
      <sheetName val="LKP Des"/>
      <sheetName val="LKP Jan"/>
      <sheetName val="LKP Feb"/>
      <sheetName val="LKP Mar"/>
      <sheetName val="MC Des"/>
      <sheetName val="MC Jan"/>
      <sheetName val="MC Feb"/>
      <sheetName val="MC Mar"/>
      <sheetName val="L3 An H Sat Mob"/>
      <sheetName val="carburant"/>
      <sheetName val="Du_lieu"/>
      <sheetName val="SAP"/>
      <sheetName val="I-KAMAR"/>
      <sheetName val="Analisa"/>
      <sheetName val="Rekap"/>
      <sheetName val="Sat Bah &amp; Up"/>
      <sheetName val="An HarSatPek"/>
      <sheetName val="RAW MATERIALS "/>
      <sheetName val="Fill this out first___"/>
      <sheetName val="TE TS FA LAN MATV"/>
      <sheetName val="Fill this out first..."/>
      <sheetName val="An. Beton"/>
      <sheetName val="S-Curve"/>
      <sheetName val="M20"/>
      <sheetName val="Rencana M-20"/>
      <sheetName val="Evaluasi"/>
      <sheetName val="Data Pendukung"/>
      <sheetName val="Data-pendukung"/>
      <sheetName val="Anal-BM"/>
      <sheetName val="P-tanah"/>
      <sheetName val="DAS-SAT"/>
      <sheetName val="gvl"/>
      <sheetName val="COST SUMM"/>
      <sheetName val="rekap harga satuan pek"/>
      <sheetName val="5-ALAT(1)"/>
      <sheetName val="4-Basic Price"/>
      <sheetName val="BOQ"/>
      <sheetName val="harsat"/>
      <sheetName val="m"/>
      <sheetName val="ANALISA PEK.UMUM"/>
      <sheetName val="Hargasatuan"/>
      <sheetName val="duct"/>
      <sheetName val="BQ_Tenis"/>
      <sheetName val="Daftmat"/>
      <sheetName val="KH-Q1,Q2,01"/>
      <sheetName val="GASATAGG.XLS"/>
      <sheetName val="Informasi"/>
      <sheetName val="HSTANAH.XLS"/>
      <sheetName val="HSTANAH"/>
      <sheetName val="HSBETON"/>
      <sheetName val="DHS"/>
      <sheetName val="Anal"/>
      <sheetName val="Bahan Bangunan"/>
      <sheetName val="Sheet1"/>
      <sheetName val="Sheet2"/>
      <sheetName val="Sheet3"/>
      <sheetName val="TA"/>
      <sheetName val="ALAT"/>
      <sheetName val="MATERI"/>
      <sheetName val="NWP"/>
      <sheetName val="Surat PNW"/>
      <sheetName val="skk "/>
      <sheetName val="FAKTA INTEGRITAS "/>
      <sheetName val="pernyataan"/>
      <sheetName val="DFTR ALAT (5)"/>
      <sheetName val="DFTR PRS (2)"/>
      <sheetName val="INDEX"/>
      <sheetName val="S.Pen"/>
      <sheetName val="Rab"/>
      <sheetName val="Mob"/>
      <sheetName val="Tanah"/>
      <sheetName val="U PASIR"/>
      <sheetName val="badan"/>
      <sheetName val="Buras"/>
      <sheetName val="Wiremesh"/>
      <sheetName val="K175"/>
      <sheetName val="GALIAN BIASa"/>
      <sheetName val="CEROCOK"/>
      <sheetName val="K-250"/>
      <sheetName val="TUL"/>
      <sheetName val="Plastik Alas"/>
      <sheetName val="GAL"/>
      <sheetName val="CRCK"/>
      <sheetName val="U PSR"/>
      <sheetName val="K 125"/>
      <sheetName val="0,5 BATA"/>
      <sheetName val="1 BATA"/>
      <sheetName val="PLAS"/>
      <sheetName val="U.TNH KMBL"/>
      <sheetName val="BASE C"/>
      <sheetName val="MALL"/>
      <sheetName val="K250"/>
      <sheetName val="U24"/>
      <sheetName val="Daftar Hrga"/>
      <sheetName val="Daftar Alat"/>
      <sheetName val="TAKPAKAI"/>
      <sheetName val="Sch"/>
      <sheetName val="JANGKA WAKTU PLAKS"/>
      <sheetName val="Metode"/>
      <sheetName val="Spek"/>
      <sheetName val="Jdwl Bhn"/>
      <sheetName val="Struktur"/>
      <sheetName val="Jdwl Personil"/>
      <sheetName val="Personil"/>
      <sheetName val="Jdwl alat"/>
      <sheetName val="D.Peralatan"/>
      <sheetName val="Subkont"/>
      <sheetName val="Tkdns"/>
      <sheetName val="SKP"/>
      <sheetName val="Daft.perolehan"/>
      <sheetName val="Sheet4"/>
      <sheetName val="SP"/>
      <sheetName val="1. REKAP"/>
      <sheetName val="2.RAB"/>
      <sheetName val="3.ANALISA"/>
      <sheetName val="ANALISA KEBUTUHAN"/>
      <sheetName val="4.SEWA ALAT"/>
      <sheetName val="5. HARGA"/>
      <sheetName val="6. AKM"/>
      <sheetName val="7.TS"/>
      <sheetName val="8. TS-PHO"/>
      <sheetName val="CashFlow"/>
      <sheetName val="HIDRO"/>
      <sheetName val="Peralatan"/>
      <sheetName val="SoCF (contract)"/>
      <sheetName val="SoCF"/>
      <sheetName val="TS_Q"/>
      <sheetName val="Bank"/>
      <sheetName val="Bunga"/>
      <sheetName val="BAHAN"/>
      <sheetName val="Mark-up"/>
      <sheetName val="3-DIV2"/>
      <sheetName val="Satuan"/>
      <sheetName val="STA"/>
      <sheetName val="PCG"/>
      <sheetName val="DSN"/>
      <sheetName val="TPT"/>
      <sheetName val="Rincian Pembayara Ke Agen"/>
      <sheetName val="D9"/>
      <sheetName val="Kuantitas &amp; Harga "/>
      <sheetName val="TDP"/>
      <sheetName val="Daf 1"/>
    </sheetNames>
    <sheetDataSet>
      <sheetData sheetId="0">
        <row r="2">
          <cell r="C2" t="str">
            <v>CV. BUDHI GUNA</v>
          </cell>
        </row>
      </sheetData>
      <sheetData sheetId="1">
        <row r="58">
          <cell r="D58">
            <v>164904743.29722223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>
        <row r="58">
          <cell r="D58">
            <v>164904743.29722223</v>
          </cell>
        </row>
        <row r="134">
          <cell r="D134">
            <v>10980685.084722221</v>
          </cell>
        </row>
      </sheetData>
      <sheetData sheetId="8" refreshError="1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 (8)"/>
      <sheetName val="m (7)"/>
      <sheetName val="m (6)"/>
      <sheetName val="m (5)"/>
      <sheetName val="m (4)"/>
      <sheetName val="m (3)"/>
      <sheetName val="m (2)"/>
      <sheetName val="SCHD"/>
      <sheetName val="m"/>
      <sheetName val="RAB"/>
      <sheetName val="Hrg"/>
      <sheetName val="Anl (3)"/>
      <sheetName val="Sheet2"/>
      <sheetName val="Sheet3"/>
      <sheetName val="REK"/>
      <sheetName val="Analis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 refreshError="1"/>
      <sheetData sheetId="10" refreshError="1">
        <row r="8">
          <cell r="B8" t="str">
            <v>BAHAN</v>
          </cell>
          <cell r="D8" t="str">
            <v>M3</v>
          </cell>
          <cell r="E8" t="str">
            <v>Rp.</v>
          </cell>
          <cell r="F8">
            <v>240500</v>
          </cell>
        </row>
        <row r="9">
          <cell r="B9" t="str">
            <v>Batu Bata</v>
          </cell>
          <cell r="D9" t="str">
            <v>Bh</v>
          </cell>
          <cell r="E9" t="str">
            <v>Rp</v>
          </cell>
          <cell r="F9">
            <v>525</v>
          </cell>
        </row>
        <row r="10">
          <cell r="B10" t="str">
            <v>Besi beton</v>
          </cell>
          <cell r="D10" t="str">
            <v>Kg</v>
          </cell>
          <cell r="E10" t="str">
            <v>Rp</v>
          </cell>
          <cell r="F10">
            <v>5000</v>
          </cell>
        </row>
      </sheetData>
      <sheetData sheetId="11" refreshError="1"/>
      <sheetData sheetId="12" refreshError="1"/>
      <sheetData sheetId="13" refreshError="1"/>
      <sheetData sheetId="14"/>
      <sheetData sheetId="15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F-4"/>
      <sheetName val="Isolasi Luar"/>
      <sheetName val="Isolasi Luar Dalam"/>
      <sheetName val="Tanpa Isolasi"/>
      <sheetName val="INFO"/>
      <sheetName val="CAT-HARGA"/>
      <sheetName val="TOTAL"/>
      <sheetName val="DAF-1"/>
      <sheetName val="DAF-2"/>
      <sheetName val="DAF-3"/>
      <sheetName val="AHS_Kusen"/>
      <sheetName val="dasboard"/>
      <sheetName val="harsat_upah"/>
      <sheetName val="sph"/>
      <sheetName val="sat das"/>
      <sheetName val="Material"/>
      <sheetName val="DATA"/>
      <sheetName val="112-885"/>
      <sheetName val="srtberkas"/>
      <sheetName val="TPI"/>
      <sheetName val="upah&amp;bahan"/>
      <sheetName val="RAB Gedung Utama"/>
      <sheetName val="Harga"/>
      <sheetName val="notasi"/>
      <sheetName val="SAPON"/>
      <sheetName val="Informasi"/>
      <sheetName val="CH"/>
      <sheetName val="R.A.B."/>
      <sheetName val="BOQ"/>
      <sheetName val="BAG_2"/>
      <sheetName val="#REF!"/>
      <sheetName val="STRUKTUR-1"/>
      <sheetName val="FINISHING"/>
      <sheetName val="har-sat"/>
      <sheetName val="Div2"/>
      <sheetName val="Sheet1"/>
      <sheetName val="CashFlow"/>
      <sheetName val="2-Genset print"/>
      <sheetName val="arp-3a"/>
      <sheetName val="ARP-10"/>
      <sheetName val="Rekap"/>
      <sheetName val="03.BoQ Architecture"/>
      <sheetName val="STR"/>
      <sheetName val="STRUKTUR"/>
      <sheetName val="SAT-BHN"/>
      <sheetName val="41,9&amp;36,3"/>
      <sheetName val="sat-jadi"/>
      <sheetName val="Analisa"/>
      <sheetName val="DIV.5"/>
      <sheetName val="DIV.6"/>
      <sheetName val="DIV.7.1"/>
      <sheetName val="ASMSI.5"/>
      <sheetName val="ASMSI.6"/>
      <sheetName val="ASMSI.7"/>
      <sheetName val="3.1 (1)"/>
      <sheetName val="5.1(1)"/>
      <sheetName val="5.1(2)"/>
      <sheetName val="5.2(1)"/>
      <sheetName val="alat"/>
      <sheetName val="Basic"/>
      <sheetName val="Agg. Hls-Ksr"/>
      <sheetName val="umum"/>
      <sheetName val="4-Basic Price"/>
      <sheetName val="ANALISA SBU"/>
      <sheetName val="BAHAN"/>
      <sheetName val="Jembatan I"/>
      <sheetName val="SELISIH HARGA"/>
      <sheetName val="HASAT DASAR"/>
      <sheetName val="KK2"/>
      <sheetName val="Daftar Usulan Jln (Rutin)"/>
      <sheetName val="hrg-dsr"/>
      <sheetName val="3-DIV2"/>
      <sheetName val="Rekap "/>
      <sheetName val="Rkp B. UP"/>
      <sheetName val="Quarry-rangas"/>
      <sheetName val="Kuantitas &amp; Harga"/>
      <sheetName val="3-DIV8"/>
      <sheetName val="rab_analisa"/>
      <sheetName val="MATERIAL ANALISA"/>
      <sheetName val="gvl"/>
      <sheetName val="D &amp; W sizes"/>
      <sheetName val="U&amp;B"/>
      <sheetName val="Pipe"/>
      <sheetName val="Price"/>
      <sheetName val="Isolasi_Luar1"/>
      <sheetName val="Isolasi_Luar_Dalam1"/>
      <sheetName val="Tanpa_Isolasi1"/>
      <sheetName val="D_&amp;_W_sizes1"/>
      <sheetName val="Isolasi_Luar"/>
      <sheetName val="Isolasi_Luar_Dalam"/>
      <sheetName val="Tanpa_Isolasi"/>
      <sheetName val="D_&amp;_W_sizes"/>
      <sheetName val="INDEKS"/>
      <sheetName val="JABATAN"/>
      <sheetName val=""/>
      <sheetName val="Analisa  (2)"/>
      <sheetName val="UPY"/>
      <sheetName val="FAK"/>
      <sheetName val="HR Detail"/>
      <sheetName val="HRPar"/>
      <sheetName val="DbCost"/>
      <sheetName val="Unit Rate"/>
      <sheetName val="ANAL.BOW"/>
      <sheetName val="Kuantitas _ Harga"/>
      <sheetName val="AHS Marka"/>
      <sheetName val="AHS Aspal"/>
      <sheetName val="Code"/>
      <sheetName val="REMUNERASISTANDAR"/>
      <sheetName val="TABEL_DETASIR"/>
      <sheetName val="PDMP"/>
      <sheetName val="PCE"/>
      <sheetName val="PRODUK"/>
      <sheetName val="TOOL-ME"/>
      <sheetName val="Summary"/>
      <sheetName val="Rkp"/>
      <sheetName val="Persiapan"/>
      <sheetName val="BQ-AC"/>
      <sheetName val="Tabel"/>
      <sheetName val="Kuan&amp;Har(PT)"/>
      <sheetName val="A-7"/>
      <sheetName val="REF.ONLY"/>
      <sheetName val="wk prgs"/>
      <sheetName val="NAMES"/>
      <sheetName val="Sat Bahan"/>
      <sheetName val="Sat Alat"/>
      <sheetName val="Sat Upah"/>
      <sheetName val="DKH"/>
      <sheetName val="Lamp-2(Alat)"/>
      <sheetName val="Lamp-2(Bahan)"/>
      <sheetName val="Lamp-2(Upah)"/>
      <sheetName val="L3 An H Sat Mob"/>
      <sheetName val="Elektrikal"/>
      <sheetName val="Harga ME "/>
      <sheetName val="RAB"/>
      <sheetName val="BQ-4storey"/>
      <sheetName val="ARSITEKTUR"/>
      <sheetName val="BQ-Tenis"/>
      <sheetName val="BOQ_Aula"/>
      <sheetName val="Prelim"/>
      <sheetName val="B _ Norelec"/>
      <sheetName val="A"/>
      <sheetName val="DAF_2"/>
      <sheetName val="NAME"/>
      <sheetName val="Pile"/>
      <sheetName val="SAP"/>
      <sheetName val="TABEL-DETASIR"/>
      <sheetName val="Anls"/>
      <sheetName val="An_1"/>
      <sheetName val="An_3"/>
      <sheetName val="An_2"/>
      <sheetName val="harsat&amp;upah"/>
      <sheetName val="duct"/>
      <sheetName val="Daftmat"/>
      <sheetName val="Sales Rental"/>
      <sheetName val="Sales Parameter"/>
      <sheetName val="Sheet4"/>
      <sheetName val="Sheet2"/>
      <sheetName val="BQ &amp; Harga"/>
      <sheetName val="BASEMENT"/>
      <sheetName val="3Arch"/>
      <sheetName val="Schedule Yasmin"/>
      <sheetName val="Schedule Lingkar Barat"/>
      <sheetName val="Schedule Daan Mogot"/>
      <sheetName val="BoQ Major Item "/>
      <sheetName val="NP"/>
      <sheetName val="GRAND REKAPITULASI"/>
      <sheetName val="RAB_G.ADM. PUSAT_(1)"/>
      <sheetName val="RAB_R. GENSET &amp; PANEL_(10) "/>
      <sheetName val="RAB_R. DNS. PENGLL T.54_(11.A.)"/>
      <sheetName val="RAB_R. DNS. PENGLL T.54_(11.B.)"/>
      <sheetName val="RAB_R. DNS. PENGLL T.54 (11.C.)"/>
      <sheetName val="RAB_R. DNS. PENGLL T.70_(12.A.)"/>
      <sheetName val="RAB_R. DNS. PENGLL T.70_(12.B.)"/>
      <sheetName val="RAB_R. DNS. PENGLL T.70_(12.C.)"/>
      <sheetName val="RAB_SPORT CLUB_(14)"/>
      <sheetName val="RAB_MASJID &amp; T.WUDLU_(15)"/>
      <sheetName val="RAB_LOUNDRY &amp; WORKSHOP_(16)"/>
      <sheetName val="RAB_MINIMARKET &amp; KANTIN_(17.)"/>
      <sheetName val="RAB_RMH. PENJAGA_(18)"/>
      <sheetName val="RAB_POS JAGA_(19. A.)"/>
      <sheetName val="RAB_POS JAGA_(19. B.)"/>
      <sheetName val="RAB_R. POMPA_(20)"/>
      <sheetName val="RAB_GARASI_(21)"/>
      <sheetName val="RAB_POLIKLINIK_(22)"/>
      <sheetName val="RAB_R. KELAS_(2.A)"/>
      <sheetName val="RAB_R. KELAS_(2.B)"/>
      <sheetName val="RAB_PERPUST_(4)"/>
      <sheetName val="RAB_AULA UTAMA_(5)"/>
      <sheetName val="RAB_AULA SEDANG_(6)"/>
      <sheetName val="RAB_ASRAMA_(7. B.)"/>
      <sheetName val="RAB_ASRAMA_(7. C.)"/>
      <sheetName val="RAB_ASRAMA_(7. D.)"/>
      <sheetName val="RAB_R. MAKAN_(8)"/>
      <sheetName val="RAB_GUEST HOUSE_(9. A.)"/>
      <sheetName val="RAB_GUEST HOUSE_(9. B.)"/>
      <sheetName val="RAW MATERIALS "/>
      <sheetName val="COST-PERSON-J.O."/>
      <sheetName val="RENTAL1"/>
      <sheetName val="Analisa  _2_"/>
      <sheetName val="ANALISA PEK.UMUM"/>
      <sheetName val="RAB_STR"/>
      <sheetName val="Hrg_Bahan"/>
      <sheetName val="hsp_STR_ARS"/>
      <sheetName val="ANALISA GWT"/>
      <sheetName val="ANALISA_DDG KOLAM &amp; PLANTER"/>
      <sheetName val="ANALISA LAIN-LAIN"/>
      <sheetName val="ANALISA_TANGGULAN&amp;LISPLANK"/>
      <sheetName val="PLAT &amp; BALOK TAMBAHAN"/>
      <sheetName val="ANALISA PONDASI"/>
      <sheetName val="ANALISA STP"/>
      <sheetName val="ANALISA_SUMPIT"/>
      <sheetName val="ANALISA PEK.TANAH"/>
      <sheetName val="RAB-STR"/>
      <sheetName val="ANALIS.2"/>
      <sheetName val="ANALIS.1"/>
      <sheetName val="BQ (by owner)"/>
      <sheetName val="rab me (fisik)"/>
      <sheetName val="rab me (by owner) "/>
      <sheetName val="Fill this out first___"/>
      <sheetName val="ASS-UNIT"/>
      <sheetName val="ALEK"/>
      <sheetName val="HSPK"/>
      <sheetName val="Profil"/>
      <sheetName val="UPH BHN"/>
      <sheetName val="ES STG"/>
      <sheetName val="PEKERJAAN PERSIAPAN"/>
      <sheetName val="Ans Kom Precast"/>
      <sheetName val="PJ"/>
      <sheetName val="UPAH &amp; BHN"/>
      <sheetName val="STD"/>
      <sheetName val="Bill No 2.1 "/>
      <sheetName val="Bill 2.7"/>
      <sheetName val="FS"/>
      <sheetName val="I-KAMAR"/>
      <sheetName val="Mat.Mek"/>
      <sheetName val="Bill of Quantity_ws_"/>
      <sheetName val="TOWN"/>
      <sheetName val="Bill 2.1 DW"/>
      <sheetName val="Analisa Harga"/>
      <sheetName val="PL"/>
      <sheetName val="ISIAN"/>
      <sheetName val="Harga S Dasar"/>
      <sheetName val="SEX"/>
      <sheetName val="Cover"/>
      <sheetName val="RAB_HREZ"/>
      <sheetName val="ANAL_HREZ"/>
      <sheetName val="Upah-Bahan"/>
      <sheetName val="koef"/>
      <sheetName val="2-JTW"/>
      <sheetName val="E.MedGas"/>
      <sheetName val="Ars"/>
      <sheetName val="Plumbing"/>
      <sheetName val="hsp-STR-ARS"/>
      <sheetName val="Bill No 2.1 Cold Water System"/>
      <sheetName val="sort2"/>
      <sheetName val="VAC"/>
      <sheetName val="An. Beton"/>
      <sheetName val="Unit Rates"/>
      <sheetName val="Fee - Materials"/>
      <sheetName val="Unit_Rate"/>
      <sheetName val="HR_Detail"/>
      <sheetName val="ANAL_BOW"/>
      <sheetName val="hub"/>
      <sheetName val="Bgt_Jun-05"/>
      <sheetName val="HARGA ALAT"/>
      <sheetName val="tulang"/>
      <sheetName val="hit_BKMM"/>
      <sheetName val="tul"/>
      <sheetName val="BoQ "/>
      <sheetName val="BAG-2"/>
      <sheetName val="Memb Schd"/>
      <sheetName val="Fire Alarm"/>
      <sheetName val="Rekapitulasi"/>
      <sheetName val="3_ Plumbing"/>
      <sheetName val="2_Hydrant"/>
      <sheetName val="Fill this out first..."/>
      <sheetName val="Cover (WS)"/>
      <sheetName val="Tuk Koef"/>
      <sheetName val="D.80"/>
      <sheetName val="D.81"/>
      <sheetName val="D.82"/>
      <sheetName val="D.83"/>
      <sheetName val="D.84"/>
      <sheetName val="D.85"/>
      <sheetName val="D.86"/>
      <sheetName val="D.87"/>
      <sheetName val="D.88"/>
      <sheetName val="D.89"/>
      <sheetName val="D.91"/>
      <sheetName val="D.92"/>
      <sheetName val="D.93"/>
      <sheetName val="D.94"/>
      <sheetName val="D.95"/>
      <sheetName val="D.96"/>
      <sheetName val="Basic Price"/>
      <sheetName val="Fire Fighting"/>
      <sheetName val="an. struktur"/>
      <sheetName val="harsat"/>
      <sheetName val="Dashboard"/>
      <sheetName val="SITE-E"/>
      <sheetName val="REKAP-BQ"/>
      <sheetName val="Metode 4"/>
      <sheetName val="Metode 8"/>
      <sheetName val="Metode 16"/>
      <sheetName val="Metode 11"/>
      <sheetName val="Metode 5"/>
      <sheetName val="REKAP PEMATANGAN"/>
      <sheetName val="Man Power"/>
      <sheetName val="SAA"/>
      <sheetName val="Deliverable"/>
      <sheetName val="Discipline"/>
      <sheetName val="Area"/>
      <sheetName val="Phase"/>
      <sheetName val="Type"/>
      <sheetName val="YesNo"/>
      <sheetName val="BQ"/>
      <sheetName val="Valve"/>
      <sheetName val="Markup"/>
      <sheetName val="REQDELTA"/>
      <sheetName val="Cover Daf-2"/>
      <sheetName val="REKAP ANALISA TO PRINT"/>
      <sheetName val="ANALISA STRUKTUR "/>
      <sheetName val="5-ALAT(1)"/>
      <sheetName val="ARP 10 2 BUL"/>
      <sheetName val="Du_lieu"/>
      <sheetName val="ELEKTRONIK"/>
      <sheetName val="수입"/>
      <sheetName val="DAF-9"/>
      <sheetName val="COST SUMM"/>
      <sheetName val="Kuantitas"/>
      <sheetName val="4_MVAC"/>
      <sheetName val="DHS AC"/>
      <sheetName val="dia.pipe"/>
      <sheetName val="Informa®&quot;"/>
      <sheetName val="Informa�&quot;"/>
      <sheetName val="COA"/>
      <sheetName val="Final Summary"/>
      <sheetName val="Bill 3.8"/>
      <sheetName val="Bill 3.7"/>
      <sheetName val="Analisarev"/>
      <sheetName val="??"/>
      <sheetName val="Upah"/>
      <sheetName val="Daftar"/>
      <sheetName val="DAF_3"/>
      <sheetName val="DAF_4"/>
      <sheetName val="Tab"/>
      <sheetName val="Slab"/>
      <sheetName val="LISTRIK"/>
      <sheetName val="BQ_Tenis"/>
      <sheetName val="REKAP_MEKANIKAL"/>
      <sheetName val="hsat-SD"/>
      <sheetName val="an-satuan"/>
      <sheetName val="Rekap-SD"/>
      <sheetName val="D3.4.3"/>
      <sheetName val="D3.4.4"/>
      <sheetName val="BOQ-Indonesia"/>
      <sheetName val="Analisa 2"/>
      <sheetName val="DAPRO"/>
      <sheetName val="FINAL"/>
      <sheetName val="BL"/>
      <sheetName val="UBA"/>
      <sheetName val="Schedule(S-Curve)"/>
      <sheetName val="metode"/>
      <sheetName val="Database"/>
      <sheetName val="Rencana Anggaran Biaya"/>
      <sheetName val="Harga Satuan"/>
      <sheetName val="daf-3(OK)"/>
      <sheetName val="daf-7(OK)"/>
      <sheetName val="Biaya Pendahuluan Upah"/>
      <sheetName val="RL Biaya"/>
      <sheetName val="EBK"/>
      <sheetName val="RL Usaha"/>
      <sheetName val="D-HARGA"/>
      <sheetName val="定额"/>
      <sheetName val="Menu"/>
      <sheetName val="Option List"/>
      <sheetName val="analt"/>
      <sheetName val="sat_dsr_alat"/>
      <sheetName val="Master"/>
      <sheetName val="Penawaran"/>
      <sheetName val="06b"/>
      <sheetName val="SATUAN"/>
      <sheetName val="BQ-E20-02(Rp)"/>
      <sheetName val="DONGIA"/>
      <sheetName val="material "/>
      <sheetName val="Dft Harga"/>
      <sheetName val="Electrikal"/>
      <sheetName val="D.78"/>
      <sheetName val="D.79"/>
      <sheetName val="dil"/>
      <sheetName val="Isolasi_Luar2"/>
      <sheetName val="Isolasi_Luar_Dalam2"/>
      <sheetName val="Tanpa_Isolasi2"/>
      <sheetName val="D_&amp;_W_sizes2"/>
      <sheetName val="Analisa__(2)"/>
      <sheetName val="Kuantitas___Harga"/>
      <sheetName val="AHS_Marka"/>
      <sheetName val="AHS_Aspal"/>
      <sheetName val="SELISIH_HARGA"/>
      <sheetName val="Sat_Bahan"/>
      <sheetName val="Sat_Alat"/>
      <sheetName val="Sat_Upah"/>
      <sheetName val="L3_An_H_Sat_Mob"/>
      <sheetName val="Bill_2_1_DW"/>
      <sheetName val="wk_prgs"/>
      <sheetName val="mat-me pipa"/>
      <sheetName val="__"/>
      <sheetName val="anal_hs"/>
      <sheetName val="SUM"/>
      <sheetName val="map"/>
      <sheetName val="AKUN"/>
      <sheetName val="anal_alat"/>
      <sheetName val="hsd"/>
      <sheetName val="SP17"/>
      <sheetName val="Daf 1"/>
      <sheetName val="BLOK A"/>
      <sheetName val="UTILITAS"/>
      <sheetName val="DSBDY"/>
      <sheetName val="BASIC-PRICE"/>
      <sheetName val="Bill No 6 Koord &amp; Attendance"/>
      <sheetName val="SAT-DAS"/>
      <sheetName val="BQNK"/>
      <sheetName val="BA_ADD"/>
      <sheetName val="Master Schedule"/>
      <sheetName val="Pengalaman Per"/>
      <sheetName val="HRG BHN"/>
      <sheetName val="HS"/>
      <sheetName val="GAs Medis "/>
      <sheetName val="TOWER D"/>
      <sheetName val="H.Satuan"/>
      <sheetName val="Input Data"/>
      <sheetName val="WF "/>
      <sheetName val="BOQ 2"/>
      <sheetName val="Cost"/>
      <sheetName val="BQ_&amp;_Harga"/>
      <sheetName val="REF_ONLY"/>
      <sheetName val="B___Norelec"/>
      <sheetName val="Kuantitas_&amp;_Harga"/>
      <sheetName val="Harga_ME_"/>
      <sheetName val="GRAND_REKAPITULASI"/>
      <sheetName val="RAB_G_ADM__PUSAT_(1)"/>
      <sheetName val="RAB_R__GENSET_&amp;_PANEL_(10)_"/>
      <sheetName val="RAB_R__DNS__PENGLL_T_54_(11_A_)"/>
      <sheetName val="RAB_R__DNS__PENGLL_T_54_(11_B_)"/>
      <sheetName val="RAB_R__DNS__PENGLL_T_54_(11_C_)"/>
      <sheetName val="RAB_R__DNS__PENGLL_T_70_(12_A_)"/>
      <sheetName val="RAB_R__DNS__PENGLL_T_70_(12_B_)"/>
      <sheetName val="RAB_R__DNS__PENGLL_T_70_(12_C_)"/>
      <sheetName val="RAB_SPORT_CLUB_(14)"/>
      <sheetName val="RAB_MASJID_&amp;_T_WUDLU_(15)"/>
      <sheetName val="RAB_LOUNDRY_&amp;_WORKSHOP_(16)"/>
      <sheetName val="RAB_MINIMARKET_&amp;_KANTIN_(17_)"/>
      <sheetName val="RAB_RMH__PENJAGA_(18)"/>
      <sheetName val="RAB_POS_JAGA_(19__A_)"/>
      <sheetName val="RAB_POS_JAGA_(19__B_)"/>
      <sheetName val="RAB_R__POMPA_(20)"/>
      <sheetName val="RAB_R__KELAS_(2_A)"/>
      <sheetName val="RAB_R__KELAS_(2_B)"/>
      <sheetName val="RAB_AULA_UTAMA_(5)"/>
      <sheetName val="RAB_AULA_SEDANG_(6)"/>
      <sheetName val="RAB_ASRAMA_(7__B_)"/>
      <sheetName val="RAB_ASRAMA_(7__C_)"/>
      <sheetName val="RAB_ASRAMA_(7__D_)"/>
      <sheetName val="RAB_R__MAKAN_(8)"/>
      <sheetName val="RAB_GUEST_HOUSE_(9__A_)"/>
      <sheetName val="RAB_GUEST_HOUSE_(9__B_)"/>
      <sheetName val="Sales_Rental"/>
      <sheetName val="Sales_Parameter"/>
      <sheetName val="2-Genset_print"/>
      <sheetName val="Schedule_Yasmin"/>
      <sheetName val="Schedule_Lingkar_Barat"/>
      <sheetName val="Schedule_Daan_Mogot"/>
      <sheetName val="RAW_MATERIALS_"/>
      <sheetName val="COST-PERSON-J_O_"/>
      <sheetName val="K"/>
      <sheetName val="Foundation"/>
      <sheetName val="DJUMANDJI"/>
      <sheetName val="PAR"/>
      <sheetName val="HSBU"/>
      <sheetName val="volume"/>
      <sheetName val="Analisa -Baku"/>
      <sheetName val="Rekap Direct Cost"/>
      <sheetName val="BQNSC"/>
      <sheetName val="Div-2"/>
      <sheetName val="analisa harga satuan"/>
      <sheetName val="PONDASI PANCANG"/>
      <sheetName val="TBL_BANTU"/>
      <sheetName val="TBL_PROYEK"/>
      <sheetName val="Data-Masukan"/>
      <sheetName val="H.DASAR"/>
      <sheetName val="Bhn+Uph"/>
      <sheetName val="Inf®&quot;:wS("/>
      <sheetName val="Grand summary"/>
      <sheetName val="Informa?&quot;"/>
      <sheetName val="B - Norelec"/>
      <sheetName val="Regulated Tariff"/>
      <sheetName val="Lap"/>
      <sheetName val="Mat"/>
      <sheetName val="WI"/>
      <sheetName val="VLOOK"/>
      <sheetName val="A_2"/>
      <sheetName val="Level"/>
      <sheetName val="TSS"/>
      <sheetName val="Perm. Test"/>
      <sheetName val="Gudang non AC-AC Struktur"/>
      <sheetName val="exf"/>
      <sheetName val="anal"/>
      <sheetName val="Master Edit"/>
      <sheetName val="SD"/>
      <sheetName val="huruf (2)"/>
      <sheetName val="sat-pek"/>
      <sheetName val="dasar"/>
      <sheetName val="harsat_str"/>
      <sheetName val="ANS ALAT"/>
      <sheetName val="Pintu-Jend."/>
      <sheetName val="GASATAGG.XLS"/>
      <sheetName val="PIK_QUO"/>
      <sheetName val="Bengkel_str"/>
      <sheetName val="Bengkel_fin"/>
      <sheetName val="Pagar_hal"/>
      <sheetName val="Fasilitas"/>
      <sheetName val="Villa A"/>
      <sheetName val="Bill_Qua"/>
      <sheetName val="Uph&amp;bhn"/>
      <sheetName val="Ref. Vínculos"/>
      <sheetName val="Energy Model"/>
      <sheetName val="PHU 05"/>
      <sheetName val="DATA_KUI"/>
      <sheetName val="data-pendukung"/>
      <sheetName val="Analisa-Harga"/>
      <sheetName val="Analisa1-10"/>
      <sheetName val="R A B1"/>
      <sheetName val="HrgUpahBahan"/>
      <sheetName val="Jurnal"/>
      <sheetName val="Penwrn"/>
      <sheetName val="Scd_RAB"/>
      <sheetName val="KODE BAHAN"/>
      <sheetName val="KODE UPAH"/>
      <sheetName val="INPUT AGST"/>
      <sheetName val="formula"/>
      <sheetName val="An-Dinding"/>
      <sheetName val="An-Kusen"/>
      <sheetName val="BACK UP VOL. RELOKASI"/>
      <sheetName val="CMS"/>
      <sheetName val="61004"/>
      <sheetName val="H. Dasar"/>
      <sheetName val="Komposisi"/>
      <sheetName val="Rumus"/>
      <sheetName val="작성기준"/>
      <sheetName val="D4"/>
      <sheetName val="D5"/>
      <sheetName val="D6"/>
      <sheetName val="D7"/>
      <sheetName val="D8"/>
      <sheetName val="330000 CABANG VII"/>
      <sheetName val="LMKC"/>
      <sheetName val="Laba JO"/>
      <sheetName val="CF"/>
      <sheetName val="310000 CABANG V"/>
      <sheetName val="data-1"/>
      <sheetName val="finalisasi"/>
      <sheetName val="D &amp; W_x000c_âwHe"/>
      <sheetName val="BoQ C4"/>
      <sheetName val="Pag_hal"/>
      <sheetName val="D2.4"/>
      <sheetName val="D3-3"/>
      <sheetName val="D4.3 (TE)"/>
      <sheetName val="D5.3 (TF) "/>
      <sheetName val="D8.3 (TJ)"/>
      <sheetName val="ANSTAR"/>
      <sheetName val="DHSB"/>
      <sheetName val="DHSU"/>
      <sheetName val="I_KAMAR"/>
      <sheetName val="FAKTOR"/>
      <sheetName val="BQ-Str"/>
      <sheetName val="Comp"/>
      <sheetName val="Sub"/>
      <sheetName val="Ladder-Tray"/>
      <sheetName val="PENJUMLAHAN TOTAL"/>
      <sheetName val="Rek-Analisa"/>
      <sheetName val="SILICATE"/>
      <sheetName val="RFP006"/>
      <sheetName val="Header Data"/>
      <sheetName val="Fill_this_out_first___"/>
      <sheetName val="Analisa___2_"/>
      <sheetName val="ANALISA_PEK_UMUM"/>
      <sheetName val="Mat_Mek"/>
      <sheetName val="Bill_of_Quantity_ws_"/>
      <sheetName val="ANALIS_2"/>
      <sheetName val="ANALIS_1"/>
      <sheetName val="Analisa_Harga"/>
      <sheetName val="E_MedGas"/>
      <sheetName val="Harga_S_Dasar"/>
      <sheetName val="An__Beton"/>
      <sheetName val="Fire_Alarm"/>
      <sheetName val="Bill_No_2_1_"/>
      <sheetName val="Bill_2_7"/>
      <sheetName val="TOWER_D"/>
      <sheetName val="Memb_Schd"/>
      <sheetName val="Fill_this_out_first___1"/>
      <sheetName val="Cover_(WS)"/>
      <sheetName val="Fire_Fighting"/>
      <sheetName val="3__Plumbing"/>
      <sheetName val="Tuk_Koef"/>
      <sheetName val="Bill_No_2_1_Cold_Water_System"/>
      <sheetName val="COST_SUMM"/>
      <sheetName val="BoQ_Major_Item_"/>
      <sheetName val="BQ_(by_owner)"/>
      <sheetName val="rab_me_(fisik)"/>
      <sheetName val="rab_me_(by_owner)_"/>
      <sheetName val="HARGA_ALAT"/>
      <sheetName val="Cover_Daf-2"/>
      <sheetName val="D_80"/>
      <sheetName val="D_81"/>
      <sheetName val="D_82"/>
      <sheetName val="D_83"/>
      <sheetName val="D_84"/>
      <sheetName val="D_85"/>
      <sheetName val="D_86"/>
      <sheetName val="D_87"/>
      <sheetName val="D_88"/>
      <sheetName val="D_89"/>
      <sheetName val="D_91"/>
      <sheetName val="D_92"/>
      <sheetName val="D_93"/>
      <sheetName val="D_94"/>
      <sheetName val="D_95"/>
      <sheetName val="D_96"/>
      <sheetName val="ANALISA_GWT"/>
      <sheetName val="ANALISA_DDG_KOLAM_&amp;_PLANTER"/>
      <sheetName val="ANALISA_LAIN-LAIN"/>
      <sheetName val="PLAT_&amp;_BALOK_TAMBAHAN"/>
      <sheetName val="ANALISA_PONDASI"/>
      <sheetName val="ANALISA_STP"/>
      <sheetName val="ANALISA_PEK_TANAH"/>
      <sheetName val="Metode_4"/>
      <sheetName val="Metode_8"/>
      <sheetName val="Metode_16"/>
      <sheetName val="Metode_11"/>
      <sheetName val="Metode_5"/>
      <sheetName val="Isolasi_Luar3"/>
      <sheetName val="Isolasi_Luar_Dalam3"/>
      <sheetName val="Tanpa_Isolasi3"/>
      <sheetName val="D_&amp;_W_sizes3"/>
      <sheetName val="HR_Detail1"/>
      <sheetName val="Unit_Rate1"/>
      <sheetName val="ANAL_BOW1"/>
      <sheetName val="Kuantitas___Harga1"/>
      <sheetName val="AHS_Marka1"/>
      <sheetName val="AHS_Aspal1"/>
      <sheetName val="Analisa__(2)1"/>
      <sheetName val="SELISIH_HARGA1"/>
      <sheetName val="Sat_Bahan1"/>
      <sheetName val="Sat_Alat1"/>
      <sheetName val="Sat_Upah1"/>
      <sheetName val="wk_prgs1"/>
      <sheetName val="L3_An_H_Sat_Mob1"/>
      <sheetName val="B___Norelec1"/>
      <sheetName val="Kuantitas_&amp;_Harga1"/>
      <sheetName val="2-Genset_print1"/>
      <sheetName val="Harga_ME_1"/>
      <sheetName val="REF_ONLY1"/>
      <sheetName val="GRAND_REKAPITULASI1"/>
      <sheetName val="RAB_G_ADM__PUSAT_(1)1"/>
      <sheetName val="RAB_R__GENSET_&amp;_PANEL_(10)_1"/>
      <sheetName val="RAB_R__DNS__PENGLL_T_54_(11_A_1"/>
      <sheetName val="RAB_R__DNS__PENGLL_T_54_(11_B_1"/>
      <sheetName val="RAB_R__DNS__PENGLL_T_54_(11_C_1"/>
      <sheetName val="RAB_R__DNS__PENGLL_T_70_(12_A_1"/>
      <sheetName val="RAB_R__DNS__PENGLL_T_70_(12_B_1"/>
      <sheetName val="RAB_R__DNS__PENGLL_T_70_(12_C_1"/>
      <sheetName val="RAB_SPORT_CLUB_(14)1"/>
      <sheetName val="RAB_MASJID_&amp;_T_WUDLU_(15)1"/>
      <sheetName val="RAB_LOUNDRY_&amp;_WORKSHOP_(16)1"/>
      <sheetName val="RAB_MINIMARKET_&amp;_KANTIN_(17_)1"/>
      <sheetName val="RAB_RMH__PENJAGA_(18)1"/>
      <sheetName val="RAB_POS_JAGA_(19__A_)1"/>
      <sheetName val="RAB_POS_JAGA_(19__B_)1"/>
      <sheetName val="RAB_R__POMPA_(20)1"/>
      <sheetName val="RAB_R__KELAS_(2_A)1"/>
      <sheetName val="RAB_R__KELAS_(2_B)1"/>
      <sheetName val="RAB_AULA_UTAMA_(5)1"/>
      <sheetName val="RAB_AULA_SEDANG_(6)1"/>
      <sheetName val="RAB_ASRAMA_(7__B_)1"/>
      <sheetName val="RAB_ASRAMA_(7__C_)1"/>
      <sheetName val="RAB_ASRAMA_(7__D_)1"/>
      <sheetName val="RAB_R__MAKAN_(8)1"/>
      <sheetName val="RAB_GUEST_HOUSE_(9__A_)1"/>
      <sheetName val="RAB_GUEST_HOUSE_(9__B_)1"/>
      <sheetName val="Sales_Rental1"/>
      <sheetName val="Sales_Parameter1"/>
      <sheetName val="Fill_this_out_first___2"/>
      <sheetName val="Analisa___2_1"/>
      <sheetName val="ANALISA_PEK_UMUM1"/>
      <sheetName val="BQ_&amp;_Harga1"/>
      <sheetName val="RAW_MATERIALS_1"/>
      <sheetName val="Mat_Mek1"/>
      <sheetName val="Bill_of_Quantity_ws_1"/>
      <sheetName val="ANALIS_21"/>
      <sheetName val="ANALIS_11"/>
      <sheetName val="Bill_2_1_DW1"/>
      <sheetName val="Analisa_Harga1"/>
      <sheetName val="COST-PERSON-J_O_1"/>
      <sheetName val="E_MedGas1"/>
      <sheetName val="Harga_S_Dasar1"/>
      <sheetName val="An__Beton1"/>
      <sheetName val="Fire_Alarm1"/>
      <sheetName val="Bill_No_2_1_1"/>
      <sheetName val="Bill_2_71"/>
      <sheetName val="TOWER_D1"/>
      <sheetName val="Memb_Schd1"/>
      <sheetName val="Fill_this_out_first___3"/>
      <sheetName val="Cover_(WS)1"/>
      <sheetName val="Fire_Fighting1"/>
      <sheetName val="3__Plumbing1"/>
      <sheetName val="Tuk_Koef1"/>
      <sheetName val="Bill_No_2_1_Cold_Water_System1"/>
      <sheetName val="Schedule_Yasmin1"/>
      <sheetName val="Schedule_Lingkar_Barat1"/>
      <sheetName val="Schedule_Daan_Mogot1"/>
      <sheetName val="COST_SUMM1"/>
      <sheetName val="data-2"/>
      <sheetName val="Faktor Markup"/>
      <sheetName val="BoQ_Major_Item_1"/>
      <sheetName val="BQ_(by_owner)1"/>
      <sheetName val="rab_me_(fisik)1"/>
      <sheetName val="rab_me_(by_owner)_1"/>
      <sheetName val="HARGA_ALAT1"/>
      <sheetName val="Cover_Daf-21"/>
      <sheetName val="D_801"/>
      <sheetName val="D_811"/>
      <sheetName val="D_821"/>
      <sheetName val="D_831"/>
      <sheetName val="D_841"/>
      <sheetName val="D_851"/>
      <sheetName val="D_861"/>
      <sheetName val="D_871"/>
      <sheetName val="D_881"/>
      <sheetName val="D_891"/>
      <sheetName val="D_911"/>
      <sheetName val="D_921"/>
      <sheetName val="D_931"/>
      <sheetName val="D_941"/>
      <sheetName val="D_951"/>
      <sheetName val="D_961"/>
      <sheetName val="ANALISA_GWT1"/>
      <sheetName val="ANALISA_DDG_KOLAM_&amp;_PLANTER1"/>
      <sheetName val="ANALISA_LAIN-LAIN1"/>
      <sheetName val="PLAT_&amp;_BALOK_TAMBAHAN1"/>
      <sheetName val="ANALISA_PONDASI1"/>
      <sheetName val="ANALISA_STP1"/>
      <sheetName val="ANALISA_PEK_TANAH1"/>
      <sheetName val="Metode_41"/>
      <sheetName val="Metode_81"/>
      <sheetName val="Metode_161"/>
      <sheetName val="Metode_111"/>
      <sheetName val="WT-LIST"/>
      <sheetName val="AHSbj"/>
      <sheetName val="Informa_&quot;"/>
      <sheetName val="A+Supl."/>
      <sheetName val="7"/>
      <sheetName val="AC"/>
      <sheetName val="Analisa &amp; Upah"/>
      <sheetName val="AC-2"/>
      <sheetName val="Lists"/>
      <sheetName val="Harsat Elektrikal "/>
      <sheetName val="Trafo"/>
      <sheetName val="ENG-101"/>
      <sheetName val="lam_moi"/>
      <sheetName val="TH XL"/>
      <sheetName val="TNHCHINH"/>
      <sheetName val="TONGKE3p "/>
      <sheetName val="gtrinh"/>
      <sheetName val="CHITIET VL_NC"/>
      <sheetName val="_REF"/>
      <sheetName val="THPDMoi  _2_"/>
      <sheetName val="t_h HA THE"/>
      <sheetName val="chitiet"/>
      <sheetName val="DON GIA"/>
      <sheetName val="thao_go"/>
      <sheetName val="CHITIET VL_NC_TT _1p"/>
      <sheetName val="VC"/>
      <sheetName val="dongia _2_"/>
      <sheetName val="giathanh1"/>
      <sheetName val="Tiepdia"/>
      <sheetName val="CHITIET VL_NC_TT_3p"/>
      <sheetName val="TONGKE_HT"/>
      <sheetName val="TDTKP"/>
      <sheetName val="TDTKP1"/>
      <sheetName val="KPVC_BD "/>
      <sheetName val="VCV_BE_TONG"/>
      <sheetName val="G_SUMMARY"/>
      <sheetName val="OFFICE 2 LT"/>
      <sheetName val="Inf®&quot;_wS("/>
      <sheetName val="DaftarHarga"/>
      <sheetName val="Monitor"/>
      <sheetName val="ANALISA GSE"/>
      <sheetName val="REKAP GSE ROAD"/>
      <sheetName val="DCF"/>
      <sheetName val="kki"/>
      <sheetName val="fin pro centers"/>
      <sheetName val="Qty"/>
      <sheetName val="Bsc"/>
      <sheetName val="kerb-Marka"/>
      <sheetName val="7a"/>
      <sheetName val="."/>
      <sheetName val="Calc."/>
      <sheetName val="Produksi &amp; Scedule"/>
      <sheetName val="INCOME"/>
      <sheetName val="Jual Mtr 07"/>
      <sheetName val="Beli Mtr 07"/>
      <sheetName val="Jual Mtr 06"/>
      <sheetName val="Beli Mtr 06"/>
      <sheetName val="KURVA S"/>
      <sheetName val="Rekap-L3"/>
      <sheetName val="m"/>
      <sheetName val="Hargasatuan"/>
      <sheetName val="B-BLOW.1"/>
      <sheetName val="B-BLOW.2"/>
      <sheetName val="Isolasi_Luar5"/>
      <sheetName val="Isolasi_Luar_Dalam5"/>
      <sheetName val="Tanpa_Isolasi5"/>
      <sheetName val="D_&amp;_W_sizes5"/>
      <sheetName val="Unit_Rate3"/>
      <sheetName val="HR_Detail3"/>
      <sheetName val="ANAL_BOW3"/>
      <sheetName val="Kuantitas___Harga3"/>
      <sheetName val="AHS_Marka3"/>
      <sheetName val="AHS_Aspal3"/>
      <sheetName val="Analisa__(2)3"/>
      <sheetName val="SELISIH_HARGA3"/>
      <sheetName val="REF_ONLY3"/>
      <sheetName val="wk_prgs3"/>
      <sheetName val="2-Genset_print3"/>
      <sheetName val="Sat_Bahan3"/>
      <sheetName val="Sat_Alat3"/>
      <sheetName val="Sat_Upah3"/>
      <sheetName val="L3_An_H_Sat_Mob3"/>
      <sheetName val="Harga_ME_3"/>
      <sheetName val="B___Norelec3"/>
      <sheetName val="Kuantitas_&amp;_Harga3"/>
      <sheetName val="Sales_Rental3"/>
      <sheetName val="Sales_Parameter3"/>
      <sheetName val="BQ_&amp;_Harga3"/>
      <sheetName val="Schedule_Yasmin3"/>
      <sheetName val="Schedule_Lingkar_Barat3"/>
      <sheetName val="Schedule_Daan_Mogot3"/>
      <sheetName val="GRAND_REKAPITULASI3"/>
      <sheetName val="RAB_G_ADM__PUSAT_(1)3"/>
      <sheetName val="RAB_R__GENSET_&amp;_PANEL_(10)_3"/>
      <sheetName val="RAB_R__DNS__PENGLL_T_54_(11_A_3"/>
      <sheetName val="RAB_R__DNS__PENGLL_T_54_(11_B_3"/>
      <sheetName val="RAB_R__DNS__PENGLL_T_54_(11_C_3"/>
      <sheetName val="RAB_R__DNS__PENGLL_T_70_(12_A_3"/>
      <sheetName val="RAB_R__DNS__PENGLL_T_70_(12_B_3"/>
      <sheetName val="RAB_R__DNS__PENGLL_T_70_(12_C_3"/>
      <sheetName val="RAB_SPORT_CLUB_(14)3"/>
      <sheetName val="RAB_MASJID_&amp;_T_WUDLU_(15)3"/>
      <sheetName val="RAB_LOUNDRY_&amp;_WORKSHOP_(16)3"/>
      <sheetName val="RAB_MINIMARKET_&amp;_KANTIN_(17_)3"/>
      <sheetName val="RAB_RMH__PENJAGA_(18)3"/>
      <sheetName val="RAB_POS_JAGA_(19__A_)3"/>
      <sheetName val="RAB_POS_JAGA_(19__B_)3"/>
      <sheetName val="RAB_R__POMPA_(20)3"/>
      <sheetName val="RAB_R__KELAS_(2_A)3"/>
      <sheetName val="RAB_R__KELAS_(2_B)3"/>
      <sheetName val="RAB_AULA_UTAMA_(5)3"/>
      <sheetName val="RAB_AULA_SEDANG_(6)3"/>
      <sheetName val="RAB_ASRAMA_(7__B_)3"/>
      <sheetName val="RAB_ASRAMA_(7__C_)3"/>
      <sheetName val="RAB_ASRAMA_(7__D_)3"/>
      <sheetName val="RAB_R__MAKAN_(8)3"/>
      <sheetName val="RAB_GUEST_HOUSE_(9__A_)3"/>
      <sheetName val="RAB_GUEST_HOUSE_(9__B_)3"/>
      <sheetName val="RAW_MATERIALS_3"/>
      <sheetName val="COST-PERSON-J_O_3"/>
      <sheetName val="BoQ_Major_Item_3"/>
      <sheetName val="UPH_BHN1"/>
      <sheetName val="Analisa___2_3"/>
      <sheetName val="ANALISA_PEK_UMUM3"/>
      <sheetName val="ANALISA_GWT3"/>
      <sheetName val="ANALISA_DDG_KOLAM_&amp;_PLANTER3"/>
      <sheetName val="ANALISA_LAIN-LAIN3"/>
      <sheetName val="PLAT_&amp;_BALOK_TAMBAHAN3"/>
      <sheetName val="ANALISA_PONDASI3"/>
      <sheetName val="ANALISA_STP3"/>
      <sheetName val="ANALISA_PEK_TANAH3"/>
      <sheetName val="ANALIS_23"/>
      <sheetName val="ANALIS_13"/>
      <sheetName val="BQ_(by_owner)3"/>
      <sheetName val="rab_me_(fisik)3"/>
      <sheetName val="rab_me_(by_owner)_3"/>
      <sheetName val="Fill_this_out_first___6"/>
      <sheetName val="ES_STG1"/>
      <sheetName val="PEKERJAAN_PERSIAPAN1"/>
      <sheetName val="Ans_Kom_Precast1"/>
      <sheetName val="UPAH_&amp;_BHN1"/>
      <sheetName val="Bill_No_2_1_3"/>
      <sheetName val="Bill_2_73"/>
      <sheetName val="Mat_Mek3"/>
      <sheetName val="Bill_of_Quantity_ws_3"/>
      <sheetName val="Bill_2_1_DW3"/>
      <sheetName val="Analisa_Harga3"/>
      <sheetName val="Harga_S_Dasar3"/>
      <sheetName val="E_MedGas3"/>
      <sheetName val="Bill_No_2_1_Cold_Water_System3"/>
      <sheetName val="An__Beton3"/>
      <sheetName val="Unit_Rates1"/>
      <sheetName val="Fee_-_Materials1"/>
      <sheetName val="HARGA_ALAT3"/>
      <sheetName val="BoQ_1"/>
      <sheetName val="Memb_Schd3"/>
      <sheetName val="Fire_Alarm3"/>
      <sheetName val="3__Plumbing3"/>
      <sheetName val="Fill_this_out_first___7"/>
      <sheetName val="Cover_(WS)3"/>
      <sheetName val="Tuk_Koef3"/>
      <sheetName val="Basic_Price1"/>
      <sheetName val="Fire_Fighting3"/>
      <sheetName val="D_803"/>
      <sheetName val="D_813"/>
      <sheetName val="D_823"/>
      <sheetName val="D_833"/>
      <sheetName val="D_843"/>
      <sheetName val="D_853"/>
      <sheetName val="D_863"/>
      <sheetName val="D_873"/>
      <sheetName val="D_883"/>
      <sheetName val="D_893"/>
      <sheetName val="D_913"/>
      <sheetName val="D_923"/>
      <sheetName val="D_933"/>
      <sheetName val="D_943"/>
      <sheetName val="D_953"/>
      <sheetName val="D_963"/>
      <sheetName val="an__struktur1"/>
      <sheetName val="Metode_43"/>
      <sheetName val="Metode_83"/>
      <sheetName val="Metode_163"/>
      <sheetName val="Metode_113"/>
      <sheetName val="Metode_52"/>
      <sheetName val="REKAP_PEMATANGAN1"/>
      <sheetName val="Man_Power1"/>
      <sheetName val="03_BoQ_Architecture1"/>
      <sheetName val="REKAP_ANALISA_TO_PRINT1"/>
      <sheetName val="ANALISA_STRUKTUR_1"/>
      <sheetName val="4-Basic_Price1"/>
      <sheetName val="Cover_Daf-23"/>
      <sheetName val="ARP_10_2_BUL1"/>
      <sheetName val="COST_SUMM3"/>
      <sheetName val="DHS_AC1"/>
      <sheetName val="dia_pipe1"/>
      <sheetName val="Final_Summary1"/>
      <sheetName val="Bill_3_81"/>
      <sheetName val="Bill_3_71"/>
      <sheetName val="sat_das1"/>
      <sheetName val="Dft_Harga1"/>
      <sheetName val="material_1"/>
      <sheetName val="D_781"/>
      <sheetName val="D_791"/>
      <sheetName val="Pengalaman_Per1"/>
      <sheetName val="D3_4_31"/>
      <sheetName val="D3_4_41"/>
      <sheetName val="Bill_No_6_Koord_&amp;_Attendance1"/>
      <sheetName val="Master_Schedule1"/>
      <sheetName val="mat-me_pipa1"/>
      <sheetName val="HRG_BHN1"/>
      <sheetName val="GAs_Medis_1"/>
      <sheetName val="TOWER_D3"/>
      <sheetName val="H_Satuan1"/>
      <sheetName val="Input_Data1"/>
      <sheetName val="WF_1"/>
      <sheetName val="BOQ_21"/>
      <sheetName val="R_A_B_1"/>
      <sheetName val="H_DASAR1"/>
      <sheetName val="Daf_11"/>
      <sheetName val="BLOK_A1"/>
      <sheetName val="Analisa_-Baku1"/>
      <sheetName val="Rekap_Direct_Cost1"/>
      <sheetName val="analisa_harga_satuan1"/>
      <sheetName val="PONDASI_PANCANG1"/>
      <sheetName val="Grand_summary1"/>
      <sheetName val="B_-_Norelec1"/>
      <sheetName val="Regulated_Tariff1"/>
      <sheetName val="Perm__Test1"/>
      <sheetName val="Gudang_non_AC-AC_Struktur1"/>
      <sheetName val="Analisa_21"/>
      <sheetName val="Master_Edit1"/>
      <sheetName val="huruf_(2)1"/>
      <sheetName val="ANS_ALAT1"/>
      <sheetName val="Pintu-Jend_1"/>
      <sheetName val="GASATAGG_XLS1"/>
      <sheetName val="fin_pro_centers1"/>
      <sheetName val="Villa_A1"/>
      <sheetName val="Ref__Vínculos1"/>
      <sheetName val="Energy_Model1"/>
      <sheetName val="PHU_051"/>
      <sheetName val="R_A_B11"/>
      <sheetName val="H__Dasar1"/>
      <sheetName val="Rencana_Anggaran_Biaya1"/>
      <sheetName val="Harga_Satuan1"/>
      <sheetName val="_1"/>
      <sheetName val="Calc_1"/>
      <sheetName val="Produksi_&amp;_Scedule1"/>
      <sheetName val="Jual_Mtr_071"/>
      <sheetName val="Beli_Mtr_071"/>
      <sheetName val="Jual_Mtr_061"/>
      <sheetName val="Beli_Mtr_061"/>
      <sheetName val="KURVA_S1"/>
      <sheetName val="D2_41"/>
      <sheetName val="D4_3_(TE)1"/>
      <sheetName val="D5_3_(TF)_1"/>
      <sheetName val="D8_3_(TJ)1"/>
      <sheetName val="Analisa_&amp;_Upah1"/>
      <sheetName val="BoQ_C41"/>
      <sheetName val="KODE_BAHAN1"/>
      <sheetName val="KODE_UPAH1"/>
      <sheetName val="INPUT_AGST1"/>
      <sheetName val="Harsat_Elektrikal_1"/>
      <sheetName val="PENJUMLAHAN_TOTAL1"/>
      <sheetName val="BACK_UP_VOL__RELOKASI1"/>
      <sheetName val="DIV_51"/>
      <sheetName val="DIV_61"/>
      <sheetName val="DIV_7_11"/>
      <sheetName val="ASMSI_51"/>
      <sheetName val="ASMSI_61"/>
      <sheetName val="ASMSI_71"/>
      <sheetName val="3_1_(1)1"/>
      <sheetName val="5_1(1)1"/>
      <sheetName val="5_1(2)1"/>
      <sheetName val="5_2(1)1"/>
      <sheetName val="Agg__Hls-Ksr1"/>
      <sheetName val="RAB_Gedung_Utama1"/>
      <sheetName val="Isolasi_Luar4"/>
      <sheetName val="Isolasi_Luar_Dalam4"/>
      <sheetName val="Tanpa_Isolasi4"/>
      <sheetName val="D_&amp;_W_sizes4"/>
      <sheetName val="Unit_Rate2"/>
      <sheetName val="HR_Detail2"/>
      <sheetName val="ANAL_BOW2"/>
      <sheetName val="Kuantitas___Harga2"/>
      <sheetName val="AHS_Marka2"/>
      <sheetName val="AHS_Aspal2"/>
      <sheetName val="Analisa__(2)2"/>
      <sheetName val="SELISIH_HARGA2"/>
      <sheetName val="REF_ONLY2"/>
      <sheetName val="wk_prgs2"/>
      <sheetName val="2-Genset_print2"/>
      <sheetName val="Sat_Bahan2"/>
      <sheetName val="Sat_Alat2"/>
      <sheetName val="Sat_Upah2"/>
      <sheetName val="L3_An_H_Sat_Mob2"/>
      <sheetName val="Harga_ME_2"/>
      <sheetName val="B___Norelec2"/>
      <sheetName val="Kuantitas_&amp;_Harga2"/>
      <sheetName val="Sales_Rental2"/>
      <sheetName val="Sales_Parameter2"/>
      <sheetName val="BQ_&amp;_Harga2"/>
      <sheetName val="Schedule_Yasmin2"/>
      <sheetName val="Schedule_Lingkar_Barat2"/>
      <sheetName val="Schedule_Daan_Mogot2"/>
      <sheetName val="GRAND_REKAPITULASI2"/>
      <sheetName val="RAB_G_ADM__PUSAT_(1)2"/>
      <sheetName val="RAB_R__GENSET_&amp;_PANEL_(10)_2"/>
      <sheetName val="RAB_R__DNS__PENGLL_T_54_(11_A_2"/>
      <sheetName val="RAB_R__DNS__PENGLL_T_54_(11_B_2"/>
      <sheetName val="RAB_R__DNS__PENGLL_T_54_(11_C_2"/>
      <sheetName val="RAB_R__DNS__PENGLL_T_70_(12_A_2"/>
      <sheetName val="RAB_R__DNS__PENGLL_T_70_(12_B_2"/>
      <sheetName val="RAB_R__DNS__PENGLL_T_70_(12_C_2"/>
      <sheetName val="RAB_SPORT_CLUB_(14)2"/>
      <sheetName val="RAB_MASJID_&amp;_T_WUDLU_(15)2"/>
      <sheetName val="RAB_LOUNDRY_&amp;_WORKSHOP_(16)2"/>
      <sheetName val="RAB_MINIMARKET_&amp;_KANTIN_(17_)2"/>
      <sheetName val="RAB_RMH__PENJAGA_(18)2"/>
      <sheetName val="RAB_POS_JAGA_(19__A_)2"/>
      <sheetName val="RAB_POS_JAGA_(19__B_)2"/>
      <sheetName val="RAB_R__POMPA_(20)2"/>
      <sheetName val="RAB_R__KELAS_(2_A)2"/>
      <sheetName val="RAB_R__KELAS_(2_B)2"/>
      <sheetName val="RAB_AULA_UTAMA_(5)2"/>
      <sheetName val="RAB_AULA_SEDANG_(6)2"/>
      <sheetName val="RAB_ASRAMA_(7__B_)2"/>
      <sheetName val="RAB_ASRAMA_(7__C_)2"/>
      <sheetName val="RAB_ASRAMA_(7__D_)2"/>
      <sheetName val="RAB_R__MAKAN_(8)2"/>
      <sheetName val="RAB_GUEST_HOUSE_(9__A_)2"/>
      <sheetName val="RAB_GUEST_HOUSE_(9__B_)2"/>
      <sheetName val="RAW_MATERIALS_2"/>
      <sheetName val="COST-PERSON-J_O_2"/>
      <sheetName val="BoQ_Major_Item_2"/>
      <sheetName val="UPH_BHN"/>
      <sheetName val="Analisa___2_2"/>
      <sheetName val="ANALISA_PEK_UMUM2"/>
      <sheetName val="ANALISA_GWT2"/>
      <sheetName val="ANALISA_DDG_KOLAM_&amp;_PLANTER2"/>
      <sheetName val="ANALISA_LAIN-LAIN2"/>
      <sheetName val="PLAT_&amp;_BALOK_TAMBAHAN2"/>
      <sheetName val="ANALISA_PONDASI2"/>
      <sheetName val="ANALISA_STP2"/>
      <sheetName val="ANALISA_PEK_TANAH2"/>
      <sheetName val="ANALIS_22"/>
      <sheetName val="ANALIS_12"/>
      <sheetName val="BQ_(by_owner)2"/>
      <sheetName val="rab_me_(fisik)2"/>
      <sheetName val="rab_me_(by_owner)_2"/>
      <sheetName val="Fill_this_out_first___4"/>
      <sheetName val="ES_STG"/>
      <sheetName val="PEKERJAAN_PERSIAPAN"/>
      <sheetName val="Ans_Kom_Precast"/>
      <sheetName val="UPAH_&amp;_BHN"/>
      <sheetName val="Bill_No_2_1_2"/>
      <sheetName val="Bill_2_72"/>
      <sheetName val="Mat_Mek2"/>
      <sheetName val="Bill_of_Quantity_ws_2"/>
      <sheetName val="Bill_2_1_DW2"/>
      <sheetName val="Analisa_Harga2"/>
      <sheetName val="Harga_S_Dasar2"/>
      <sheetName val="E_MedGas2"/>
      <sheetName val="Bill_No_2_1_Cold_Water_System2"/>
      <sheetName val="An__Beton2"/>
      <sheetName val="Unit_Rates"/>
      <sheetName val="Fee_-_Materials"/>
      <sheetName val="HARGA_ALAT2"/>
      <sheetName val="BoQ_"/>
      <sheetName val="Memb_Schd2"/>
      <sheetName val="Fire_Alarm2"/>
      <sheetName val="3__Plumbing2"/>
      <sheetName val="Fill_this_out_first___5"/>
      <sheetName val="Cover_(WS)2"/>
      <sheetName val="Tuk_Koef2"/>
      <sheetName val="Basic_Price"/>
      <sheetName val="Fire_Fighting2"/>
      <sheetName val="D_802"/>
      <sheetName val="D_812"/>
      <sheetName val="D_822"/>
      <sheetName val="D_832"/>
      <sheetName val="D_842"/>
      <sheetName val="D_852"/>
      <sheetName val="D_862"/>
      <sheetName val="D_872"/>
      <sheetName val="D_882"/>
      <sheetName val="D_892"/>
      <sheetName val="D_912"/>
      <sheetName val="D_922"/>
      <sheetName val="D_932"/>
      <sheetName val="D_942"/>
      <sheetName val="D_952"/>
      <sheetName val="D_962"/>
      <sheetName val="an__struktur"/>
      <sheetName val="Metode_42"/>
      <sheetName val="Metode_82"/>
      <sheetName val="Metode_162"/>
      <sheetName val="Metode_112"/>
      <sheetName val="Metode_51"/>
      <sheetName val="REKAP_PEMATANGAN"/>
      <sheetName val="Man_Power"/>
      <sheetName val="03_BoQ_Architecture"/>
      <sheetName val="REKAP_ANALISA_TO_PRINT"/>
      <sheetName val="ANALISA_STRUKTUR_"/>
      <sheetName val="4-Basic_Price"/>
      <sheetName val="Cover_Daf-22"/>
      <sheetName val="ARP_10_2_BUL"/>
      <sheetName val="COST_SUMM2"/>
      <sheetName val="DHS_AC"/>
      <sheetName val="dia_pipe"/>
      <sheetName val="Final_Summary"/>
      <sheetName val="Bill_3_8"/>
      <sheetName val="Bill_3_7"/>
      <sheetName val="sat_das"/>
      <sheetName val="Dft_Harga"/>
      <sheetName val="material_"/>
      <sheetName val="D_78"/>
      <sheetName val="D_79"/>
      <sheetName val="Pengalaman_Per"/>
      <sheetName val="D3_4_3"/>
      <sheetName val="D3_4_4"/>
      <sheetName val="Bill_No_6_Koord_&amp;_Attendance"/>
      <sheetName val="Master_Schedule"/>
      <sheetName val="mat-me_pipa"/>
      <sheetName val="HRG_BHN"/>
      <sheetName val="GAs_Medis_"/>
      <sheetName val="TOWER_D2"/>
      <sheetName val="H_Satuan"/>
      <sheetName val="Input_Data"/>
      <sheetName val="WF_"/>
      <sheetName val="BOQ_2"/>
      <sheetName val="R_A_B_"/>
      <sheetName val="H_DASAR"/>
      <sheetName val="Daf_1"/>
      <sheetName val="BLOK_A"/>
      <sheetName val="Analisa_-Baku"/>
      <sheetName val="Rekap_Direct_Cost"/>
      <sheetName val="analisa_harga_satuan"/>
      <sheetName val="PONDASI_PANCANG"/>
      <sheetName val="Grand_summary"/>
      <sheetName val="B_-_Norelec"/>
      <sheetName val="Regulated_Tariff"/>
      <sheetName val="Perm__Test"/>
      <sheetName val="Gudang_non_AC-AC_Struktur"/>
      <sheetName val="Analisa_2"/>
      <sheetName val="Master_Edit"/>
      <sheetName val="huruf_(2)"/>
      <sheetName val="ANS_ALAT"/>
      <sheetName val="Pintu-Jend_"/>
      <sheetName val="GASATAGG_XLS"/>
      <sheetName val="fin_pro_centers"/>
      <sheetName val="Villa_A"/>
      <sheetName val="Ref__Vínculos"/>
      <sheetName val="Energy_Model"/>
      <sheetName val="PHU_05"/>
      <sheetName val="R_A_B1"/>
      <sheetName val="H__Dasar"/>
      <sheetName val="Rencana_Anggaran_Biaya"/>
      <sheetName val="Harga_Satuan"/>
      <sheetName val="D2_4"/>
      <sheetName val="D4_3_(TE)"/>
      <sheetName val="D5_3_(TF)_"/>
      <sheetName val="D8_3_(TJ)"/>
      <sheetName val="_"/>
      <sheetName val="Calc_"/>
      <sheetName val="Produksi_&amp;_Scedule"/>
      <sheetName val="Jual_Mtr_07"/>
      <sheetName val="Beli_Mtr_07"/>
      <sheetName val="Jual_Mtr_06"/>
      <sheetName val="Beli_Mtr_06"/>
      <sheetName val="KURVA_S"/>
      <sheetName val="Analisa_&amp;_Upah"/>
      <sheetName val="BoQ_C4"/>
      <sheetName val="KODE_BAHAN"/>
      <sheetName val="KODE_UPAH"/>
      <sheetName val="INPUT_AGST"/>
      <sheetName val="Harsat_Elektrikal_"/>
      <sheetName val="PENJUMLAHAN_TOTAL"/>
      <sheetName val="BACK_UP_VOL__RELOKASI"/>
      <sheetName val="DIV_5"/>
      <sheetName val="DIV_6"/>
      <sheetName val="DIV_7_1"/>
      <sheetName val="ASMSI_5"/>
      <sheetName val="ASMSI_6"/>
      <sheetName val="ASMSI_7"/>
      <sheetName val="3_1_(1)"/>
      <sheetName val="5_1(1)"/>
      <sheetName val="5_1(2)"/>
      <sheetName val="5_2(1)"/>
      <sheetName val="Agg__Hls-Ksr"/>
      <sheetName val="RAB_Gedung_Utama"/>
      <sheetName val="B-BLOW_1"/>
      <sheetName val="B-BLOW_2"/>
      <sheetName val="B-BLOW_11"/>
      <sheetName val="B-BLOW_21"/>
      <sheetName val="Isolasi_Luar6"/>
      <sheetName val="Isolasi_Luar_Dalam6"/>
      <sheetName val="Tanpa_Isolasi6"/>
      <sheetName val="D_&amp;_W_sizes6"/>
      <sheetName val="Unit_Rate4"/>
      <sheetName val="HR_Detail4"/>
      <sheetName val="ANAL_BOW4"/>
      <sheetName val="Kuantitas___Harga4"/>
      <sheetName val="AHS_Marka4"/>
      <sheetName val="AHS_Aspal4"/>
      <sheetName val="Analisa__(2)4"/>
      <sheetName val="SELISIH_HARGA4"/>
      <sheetName val="REF_ONLY4"/>
      <sheetName val="wk_prgs4"/>
      <sheetName val="2-Genset_print4"/>
      <sheetName val="Sat_Bahan4"/>
      <sheetName val="Sat_Alat4"/>
      <sheetName val="Sat_Upah4"/>
      <sheetName val="L3_An_H_Sat_Mob4"/>
      <sheetName val="Harga_ME_4"/>
      <sheetName val="B___Norelec4"/>
      <sheetName val="Kuantitas_&amp;_Harga4"/>
      <sheetName val="Sales_Rental4"/>
      <sheetName val="Sales_Parameter4"/>
      <sheetName val="BQ_&amp;_Harga4"/>
      <sheetName val="Schedule_Yasmin4"/>
      <sheetName val="Schedule_Lingkar_Barat4"/>
      <sheetName val="Schedule_Daan_Mogot4"/>
      <sheetName val="GRAND_REKAPITULASI4"/>
      <sheetName val="RAB_G_ADM__PUSAT_(1)4"/>
      <sheetName val="RAB_R__GENSET_&amp;_PANEL_(10)_4"/>
      <sheetName val="RAB_R__DNS__PENGLL_T_54_(11_A_4"/>
      <sheetName val="RAB_R__DNS__PENGLL_T_54_(11_B_4"/>
      <sheetName val="RAB_R__DNS__PENGLL_T_54_(11_C_4"/>
      <sheetName val="RAB_R__DNS__PENGLL_T_70_(12_A_4"/>
      <sheetName val="RAB_R__DNS__PENGLL_T_70_(12_B_4"/>
      <sheetName val="RAB_R__DNS__PENGLL_T_70_(12_C_4"/>
      <sheetName val="RAB_SPORT_CLUB_(14)4"/>
      <sheetName val="RAB_MASJID_&amp;_T_WUDLU_(15)4"/>
      <sheetName val="RAB_LOUNDRY_&amp;_WORKSHOP_(16)4"/>
      <sheetName val="RAB_MINIMARKET_&amp;_KANTIN_(17_)4"/>
      <sheetName val="RAB_RMH__PENJAGA_(18)4"/>
      <sheetName val="RAB_POS_JAGA_(19__A_)4"/>
      <sheetName val="RAB_POS_JAGA_(19__B_)4"/>
      <sheetName val="RAB_R__POMPA_(20)4"/>
      <sheetName val="RAB_R__KELAS_(2_A)4"/>
      <sheetName val="RAB_R__KELAS_(2_B)4"/>
      <sheetName val="RAB_AULA_UTAMA_(5)4"/>
      <sheetName val="RAB_AULA_SEDANG_(6)4"/>
      <sheetName val="RAB_ASRAMA_(7__B_)4"/>
      <sheetName val="RAB_ASRAMA_(7__C_)4"/>
      <sheetName val="RAB_ASRAMA_(7__D_)4"/>
      <sheetName val="RAB_R__MAKAN_(8)4"/>
      <sheetName val="RAB_GUEST_HOUSE_(9__A_)4"/>
      <sheetName val="RAB_GUEST_HOUSE_(9__B_)4"/>
      <sheetName val="RAW_MATERIALS_4"/>
      <sheetName val="COST-PERSON-J_O_4"/>
      <sheetName val="BoQ_Major_Item_4"/>
      <sheetName val="UPH_BHN2"/>
      <sheetName val="Analisa___2_4"/>
      <sheetName val="ANALISA_PEK_UMUM4"/>
      <sheetName val="ANALISA_GWT4"/>
      <sheetName val="ANALISA_DDG_KOLAM_&amp;_PLANTER4"/>
      <sheetName val="ANALISA_LAIN-LAIN4"/>
      <sheetName val="PLAT_&amp;_BALOK_TAMBAHAN4"/>
      <sheetName val="ANALISA_PONDASI4"/>
      <sheetName val="ANALISA_STP4"/>
      <sheetName val="ANALISA_PEK_TANAH4"/>
      <sheetName val="ANALIS_24"/>
      <sheetName val="ANALIS_14"/>
      <sheetName val="BQ_(by_owner)4"/>
      <sheetName val="rab_me_(fisik)4"/>
      <sheetName val="rab_me_(by_owner)_4"/>
      <sheetName val="Fill_this_out_first___8"/>
      <sheetName val="ES_STG2"/>
      <sheetName val="PEKERJAAN_PERSIAPAN2"/>
      <sheetName val="Ans_Kom_Precast2"/>
      <sheetName val="UPAH_&amp;_BHN2"/>
      <sheetName val="Bill_No_2_1_4"/>
      <sheetName val="Bill_2_74"/>
      <sheetName val="Mat_Mek4"/>
      <sheetName val="Bill_of_Quantity_ws_4"/>
      <sheetName val="Bill_2_1_DW4"/>
      <sheetName val="Analisa_Harga4"/>
      <sheetName val="Harga_S_Dasar4"/>
      <sheetName val="E_MedGas4"/>
      <sheetName val="Bill_No_2_1_Cold_Water_System4"/>
      <sheetName val="An__Beton4"/>
      <sheetName val="Unit_Rates2"/>
      <sheetName val="Fee_-_Materials2"/>
      <sheetName val="HARGA_ALAT4"/>
      <sheetName val="Memb_Schd4"/>
      <sheetName val="Fire_Alarm4"/>
      <sheetName val="3__Plumbing4"/>
      <sheetName val="Fill_this_out_first___9"/>
      <sheetName val="Cover_(WS)4"/>
      <sheetName val="Tuk_Koef4"/>
      <sheetName val="Basic_Price2"/>
      <sheetName val="Fire_Fighting4"/>
      <sheetName val="D_804"/>
      <sheetName val="D_814"/>
      <sheetName val="D_824"/>
      <sheetName val="D_834"/>
      <sheetName val="D_844"/>
      <sheetName val="D_854"/>
      <sheetName val="D_864"/>
      <sheetName val="D_874"/>
      <sheetName val="D_884"/>
      <sheetName val="D_894"/>
      <sheetName val="D_914"/>
      <sheetName val="D_924"/>
      <sheetName val="D_934"/>
      <sheetName val="D_944"/>
      <sheetName val="D_954"/>
      <sheetName val="D_964"/>
      <sheetName val="an__struktur2"/>
      <sheetName val="Metode_44"/>
      <sheetName val="Metode_84"/>
      <sheetName val="Metode_164"/>
      <sheetName val="Metode_114"/>
      <sheetName val="Metode_53"/>
      <sheetName val="REKAP_PEMATANGAN2"/>
      <sheetName val="Man_Power2"/>
      <sheetName val="03_BoQ_Architecture2"/>
      <sheetName val="REKAP_ANALISA_TO_PRINT2"/>
      <sheetName val="ANALISA_STRUKTUR_2"/>
      <sheetName val="4-Basic_Price2"/>
      <sheetName val="Cover_Daf-24"/>
      <sheetName val="ARP_10_2_BUL2"/>
      <sheetName val="COST_SUMM4"/>
      <sheetName val="DHS_AC2"/>
      <sheetName val="dia_pipe2"/>
      <sheetName val="Final_Summary2"/>
      <sheetName val="Bill_3_82"/>
      <sheetName val="Bill_3_72"/>
      <sheetName val="sat_das2"/>
      <sheetName val="Dft_Harga2"/>
      <sheetName val="material_2"/>
      <sheetName val="D_782"/>
      <sheetName val="D_792"/>
      <sheetName val="Pengalaman_Per2"/>
      <sheetName val="D3_4_32"/>
      <sheetName val="D3_4_42"/>
      <sheetName val="Bill_No_6_Koord_&amp;_Attendance2"/>
      <sheetName val="Master_Schedule2"/>
      <sheetName val="mat-me_pipa2"/>
      <sheetName val="HRG_BHN2"/>
      <sheetName val="GAs_Medis_2"/>
      <sheetName val="TOWER_D4"/>
      <sheetName val="H_Satuan2"/>
      <sheetName val="Input_Data2"/>
      <sheetName val="WF_2"/>
      <sheetName val="BOQ_22"/>
      <sheetName val="R_A_B_2"/>
      <sheetName val="H_DASAR2"/>
      <sheetName val="Daf_12"/>
      <sheetName val="BLOK_A2"/>
      <sheetName val="Analisa_-Baku2"/>
      <sheetName val="Rekap_Direct_Cost2"/>
      <sheetName val="analisa_harga_satuan2"/>
      <sheetName val="PONDASI_PANCANG2"/>
      <sheetName val="Grand_summary2"/>
      <sheetName val="B_-_Norelec2"/>
      <sheetName val="Regulated_Tariff2"/>
      <sheetName val="Perm__Test2"/>
      <sheetName val="Gudang_non_AC-AC_Struktur2"/>
      <sheetName val="Analisa_22"/>
      <sheetName val="Master_Edit2"/>
      <sheetName val="huruf_(2)2"/>
      <sheetName val="ANS_ALAT2"/>
      <sheetName val="Pintu-Jend_2"/>
      <sheetName val="GASATAGG_XLS2"/>
      <sheetName val="fin_pro_centers2"/>
      <sheetName val="Villa_A2"/>
      <sheetName val="Ref__Vínculos2"/>
      <sheetName val="Energy_Model2"/>
      <sheetName val="PHU_052"/>
      <sheetName val="R_A_B12"/>
      <sheetName val="H__Dasar2"/>
      <sheetName val="Rencana_Anggaran_Biaya2"/>
      <sheetName val="Harga_Satuan2"/>
      <sheetName val="_2"/>
      <sheetName val="Calc_2"/>
      <sheetName val="Produksi_&amp;_Scedule2"/>
      <sheetName val="Jual_Mtr_072"/>
      <sheetName val="Beli_Mtr_072"/>
      <sheetName val="Jual_Mtr_062"/>
      <sheetName val="Beli_Mtr_062"/>
      <sheetName val="KURVA_S2"/>
      <sheetName val="D2_42"/>
      <sheetName val="D4_3_(TE)2"/>
      <sheetName val="D5_3_(TF)_2"/>
      <sheetName val="D8_3_(TJ)2"/>
      <sheetName val="Analisa_&amp;_Upah2"/>
      <sheetName val="BoQ_C42"/>
      <sheetName val="KODE_BAHAN2"/>
      <sheetName val="KODE_UPAH2"/>
      <sheetName val="INPUT_AGST2"/>
      <sheetName val="Harsat_Elektrikal_2"/>
      <sheetName val="PENJUMLAHAN_TOTAL2"/>
      <sheetName val="BACK_UP_VOL__RELOKASI2"/>
      <sheetName val="DIV_52"/>
      <sheetName val="DIV_62"/>
      <sheetName val="DIV_7_12"/>
      <sheetName val="ASMSI_52"/>
      <sheetName val="ASMSI_62"/>
      <sheetName val="ASMSI_72"/>
      <sheetName val="3_1_(1)2"/>
      <sheetName val="5_1(1)2"/>
      <sheetName val="5_1(2)2"/>
      <sheetName val="5_2(1)2"/>
      <sheetName val="Agg__Hls-Ksr2"/>
      <sheetName val="RAB_Gedung_Utama2"/>
      <sheetName val="B-BLOW_12"/>
      <sheetName val="B-BLOW_22"/>
      <sheetName val="Isolasi_Luar7"/>
      <sheetName val="Isolasi_Luar_Dalam7"/>
      <sheetName val="Tanpa_Isolasi7"/>
      <sheetName val="D_&amp;_W_sizes7"/>
      <sheetName val="Unit_Rate5"/>
      <sheetName val="HR_Detail5"/>
      <sheetName val="ANAL_BOW5"/>
      <sheetName val="Kuantitas___Harga5"/>
      <sheetName val="AHS_Marka5"/>
      <sheetName val="AHS_Aspal5"/>
      <sheetName val="Analisa__(2)5"/>
      <sheetName val="SELISIH_HARGA5"/>
      <sheetName val="REF_ONLY5"/>
      <sheetName val="wk_prgs5"/>
      <sheetName val="2-Genset_print5"/>
      <sheetName val="Sat_Bahan5"/>
      <sheetName val="Sat_Alat5"/>
      <sheetName val="Sat_Upah5"/>
      <sheetName val="L3_An_H_Sat_Mob5"/>
      <sheetName val="Harga_ME_5"/>
      <sheetName val="B___Norelec5"/>
      <sheetName val="Kuantitas_&amp;_Harga5"/>
      <sheetName val="Sales_Rental5"/>
      <sheetName val="Sales_Parameter5"/>
      <sheetName val="BQ_&amp;_Harga5"/>
      <sheetName val="Schedule_Yasmin5"/>
      <sheetName val="Schedule_Lingkar_Barat5"/>
      <sheetName val="Schedule_Daan_Mogot5"/>
      <sheetName val="GRAND_REKAPITULASI5"/>
      <sheetName val="RAB_G_ADM__PUSAT_(1)5"/>
      <sheetName val="RAB_R__GENSET_&amp;_PANEL_(10)_5"/>
      <sheetName val="RAB_R__DNS__PENGLL_T_54_(11_A_5"/>
      <sheetName val="RAB_R__DNS__PENGLL_T_54_(11_B_5"/>
      <sheetName val="RAB_R__DNS__PENGLL_T_54_(11_C_5"/>
      <sheetName val="RAB_R__DNS__PENGLL_T_70_(12_A_5"/>
      <sheetName val="RAB_R__DNS__PENGLL_T_70_(12_B_5"/>
      <sheetName val="RAB_R__DNS__PENGLL_T_70_(12_C_5"/>
      <sheetName val="RAB_SPORT_CLUB_(14)5"/>
      <sheetName val="RAB_MASJID_&amp;_T_WUDLU_(15)5"/>
      <sheetName val="RAB_LOUNDRY_&amp;_WORKSHOP_(16)5"/>
      <sheetName val="RAB_MINIMARKET_&amp;_KANTIN_(17_)5"/>
      <sheetName val="RAB_RMH__PENJAGA_(18)5"/>
      <sheetName val="RAB_POS_JAGA_(19__A_)5"/>
      <sheetName val="RAB_POS_JAGA_(19__B_)5"/>
      <sheetName val="RAB_R__POMPA_(20)5"/>
      <sheetName val="RAB_R__KELAS_(2_A)5"/>
      <sheetName val="RAB_R__KELAS_(2_B)5"/>
      <sheetName val="RAB_AULA_UTAMA_(5)5"/>
      <sheetName val="RAB_AULA_SEDANG_(6)5"/>
      <sheetName val="RAB_ASRAMA_(7__B_)5"/>
      <sheetName val="RAB_ASRAMA_(7__C_)5"/>
      <sheetName val="RAB_ASRAMA_(7__D_)5"/>
      <sheetName val="RAB_R__MAKAN_(8)5"/>
      <sheetName val="RAB_GUEST_HOUSE_(9__A_)5"/>
      <sheetName val="RAB_GUEST_HOUSE_(9__B_)5"/>
      <sheetName val="RAW_MATERIALS_5"/>
      <sheetName val="COST-PERSON-J_O_5"/>
      <sheetName val="BoQ_Major_Item_5"/>
      <sheetName val="UPH_BHN3"/>
      <sheetName val="Analisa___2_5"/>
      <sheetName val="ANALISA_PEK_UMUM5"/>
      <sheetName val="ANALISA_GWT5"/>
      <sheetName val="ANALISA_DDG_KOLAM_&amp;_PLANTER5"/>
      <sheetName val="ANALISA_LAIN-LAIN5"/>
      <sheetName val="PLAT_&amp;_BALOK_TAMBAHAN5"/>
      <sheetName val="ANALISA_PONDASI5"/>
      <sheetName val="ANALISA_STP5"/>
      <sheetName val="ANALISA_PEK_TANAH5"/>
      <sheetName val="ANALIS_25"/>
      <sheetName val="ANALIS_15"/>
      <sheetName val="BQ_(by_owner)5"/>
      <sheetName val="rab_me_(fisik)5"/>
      <sheetName val="rab_me_(by_owner)_5"/>
      <sheetName val="Fill_this_out_first___10"/>
      <sheetName val="ES_STG3"/>
      <sheetName val="PEKERJAAN_PERSIAPAN3"/>
      <sheetName val="Ans_Kom_Precast3"/>
      <sheetName val="UPAH_&amp;_BHN3"/>
      <sheetName val="Bill_No_2_1_5"/>
      <sheetName val="Bill_2_75"/>
      <sheetName val="Mat_Mek5"/>
      <sheetName val="Bill_of_Quantity_ws_5"/>
      <sheetName val="Bill_2_1_DW5"/>
      <sheetName val="Analisa_Harga5"/>
      <sheetName val="Harga_S_Dasar5"/>
      <sheetName val="E_MedGas5"/>
      <sheetName val="Bill_No_2_1_Cold_Water_System5"/>
      <sheetName val="An__Beton5"/>
      <sheetName val="Unit_Rates3"/>
      <sheetName val="Fee_-_Materials3"/>
      <sheetName val="HARGA_ALAT5"/>
      <sheetName val="Memb_Schd5"/>
      <sheetName val="Fire_Alarm5"/>
      <sheetName val="3__Plumbing5"/>
      <sheetName val="Fill_this_out_first___11"/>
      <sheetName val="Cover_(WS)5"/>
      <sheetName val="Tuk_Koef5"/>
      <sheetName val="Basic_Price3"/>
      <sheetName val="Fire_Fighting5"/>
      <sheetName val="D_805"/>
      <sheetName val="D_815"/>
      <sheetName val="D_825"/>
      <sheetName val="D_835"/>
      <sheetName val="D_845"/>
      <sheetName val="D_855"/>
      <sheetName val="D_865"/>
      <sheetName val="D_875"/>
      <sheetName val="D_885"/>
      <sheetName val="D_895"/>
      <sheetName val="D_915"/>
      <sheetName val="D_925"/>
      <sheetName val="D_935"/>
      <sheetName val="D_945"/>
      <sheetName val="D_955"/>
      <sheetName val="D_965"/>
      <sheetName val="an__struktur3"/>
      <sheetName val="Metode_45"/>
      <sheetName val="Metode_85"/>
      <sheetName val="Metode_165"/>
      <sheetName val="Metode_115"/>
      <sheetName val="Metode_54"/>
      <sheetName val="REKAP_PEMATANGAN3"/>
      <sheetName val="Man_Power3"/>
      <sheetName val="03_BoQ_Architecture3"/>
      <sheetName val="REKAP_ANALISA_TO_PRINT3"/>
      <sheetName val="ANALISA_STRUKTUR_3"/>
      <sheetName val="4-Basic_Price3"/>
      <sheetName val="Cover_Daf-25"/>
      <sheetName val="ARP_10_2_BUL3"/>
      <sheetName val="COST_SUMM5"/>
      <sheetName val="DHS_AC3"/>
      <sheetName val="dia_pipe3"/>
      <sheetName val="Final_Summary3"/>
      <sheetName val="Bill_3_83"/>
      <sheetName val="Bill_3_73"/>
      <sheetName val="sat_das3"/>
      <sheetName val="Dft_Harga3"/>
      <sheetName val="material_3"/>
      <sheetName val="D_783"/>
      <sheetName val="D_793"/>
      <sheetName val="Pengalaman_Per3"/>
      <sheetName val="D3_4_33"/>
      <sheetName val="D3_4_43"/>
      <sheetName val="Bill_No_6_Koord_&amp;_Attendance3"/>
      <sheetName val="Master_Schedule3"/>
      <sheetName val="mat-me_pipa3"/>
      <sheetName val="HRG_BHN3"/>
      <sheetName val="GAs_Medis_3"/>
      <sheetName val="TOWER_D5"/>
      <sheetName val="H_Satuan3"/>
      <sheetName val="Input_Data3"/>
      <sheetName val="WF_3"/>
      <sheetName val="BOQ_23"/>
      <sheetName val="R_A_B_3"/>
      <sheetName val="H_DASAR3"/>
      <sheetName val="Daf_13"/>
      <sheetName val="BLOK_A3"/>
      <sheetName val="Analisa_-Baku3"/>
      <sheetName val="Rekap_Direct_Cost3"/>
      <sheetName val="analisa_harga_satuan3"/>
      <sheetName val="PONDASI_PANCANG3"/>
      <sheetName val="Grand_summary3"/>
      <sheetName val="B_-_Norelec3"/>
      <sheetName val="Regulated_Tariff3"/>
      <sheetName val="Perm__Test3"/>
      <sheetName val="Gudang_non_AC-AC_Struktur3"/>
      <sheetName val="Analisa_23"/>
      <sheetName val="Master_Edit3"/>
      <sheetName val="huruf_(2)3"/>
      <sheetName val="ANS_ALAT3"/>
      <sheetName val="Pintu-Jend_3"/>
      <sheetName val="GASATAGG_XLS3"/>
      <sheetName val="fin_pro_centers3"/>
      <sheetName val="Villa_A3"/>
      <sheetName val="Ref__Vínculos3"/>
      <sheetName val="Energy_Model3"/>
      <sheetName val="PHU_053"/>
      <sheetName val="R_A_B13"/>
      <sheetName val="H__Dasar3"/>
      <sheetName val="Rencana_Anggaran_Biaya3"/>
      <sheetName val="Harga_Satuan3"/>
      <sheetName val="D2_43"/>
      <sheetName val="D4_3_(TE)3"/>
      <sheetName val="D5_3_(TF)_3"/>
      <sheetName val="D8_3_(TJ)3"/>
      <sheetName val="_3"/>
      <sheetName val="Calc_3"/>
      <sheetName val="Produksi_&amp;_Scedule3"/>
      <sheetName val="Jual_Mtr_073"/>
      <sheetName val="Beli_Mtr_073"/>
      <sheetName val="Jual_Mtr_063"/>
      <sheetName val="Beli_Mtr_063"/>
      <sheetName val="KURVA_S3"/>
      <sheetName val="Analisa_&amp;_Upah3"/>
      <sheetName val="BoQ_C43"/>
      <sheetName val="KODE_BAHAN3"/>
      <sheetName val="KODE_UPAH3"/>
      <sheetName val="INPUT_AGST3"/>
      <sheetName val="Harsat_Elektrikal_3"/>
      <sheetName val="PENJUMLAHAN_TOTAL3"/>
      <sheetName val="BACK_UP_VOL__RELOKASI3"/>
      <sheetName val="DIV_53"/>
      <sheetName val="DIV_63"/>
      <sheetName val="DIV_7_13"/>
      <sheetName val="ASMSI_53"/>
      <sheetName val="ASMSI_63"/>
      <sheetName val="ASMSI_73"/>
      <sheetName val="3_1_(1)3"/>
      <sheetName val="5_1(1)3"/>
      <sheetName val="5_1(2)3"/>
      <sheetName val="5_2(1)3"/>
      <sheetName val="Agg__Hls-Ksr3"/>
      <sheetName val="RAB_Gedung_Utama3"/>
      <sheetName val="B-BLOW_13"/>
      <sheetName val="B-BLOW_23"/>
      <sheetName val="3-DIV3"/>
      <sheetName val="3-DIV7"/>
      <sheetName val="3-DIV10"/>
      <sheetName val="An.1"/>
      <sheetName val="An.3"/>
      <sheetName val="An.2"/>
      <sheetName val="Filtering"/>
      <sheetName val="results"/>
      <sheetName val="Jadwal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301"/>
      <sheetName val="302"/>
      <sheetName val="304"/>
      <sheetName val="305"/>
      <sheetName val="306"/>
      <sheetName val="307"/>
      <sheetName val="308"/>
      <sheetName val="309"/>
      <sheetName val="310"/>
      <sheetName val="311"/>
      <sheetName val="312"/>
      <sheetName val="313"/>
      <sheetName val="314"/>
      <sheetName val="315"/>
      <sheetName val="316"/>
      <sheetName val="317"/>
      <sheetName val="320"/>
      <sheetName val="501"/>
      <sheetName val="502"/>
      <sheetName val="503"/>
      <sheetName val="504"/>
      <sheetName val="505"/>
      <sheetName val="506"/>
      <sheetName val="507"/>
      <sheetName val="509"/>
      <sheetName val="510"/>
      <sheetName val="511"/>
      <sheetName val="513"/>
      <sheetName val="514"/>
      <sheetName val="515"/>
      <sheetName val="516"/>
      <sheetName val="517"/>
      <sheetName val="FAO 6"/>
      <sheetName val="FORMAT FAO 6"/>
      <sheetName val="Gol"/>
      <sheetName val="BoQ(APBN)"/>
      <sheetName val="Skedjul-Pelaksanaan"/>
      <sheetName val="BAG_III"/>
      <sheetName val="REKAP TOTAL"/>
      <sheetName val="APP-9"/>
      <sheetName val="SP"/>
      <sheetName val="Quarry"/>
      <sheetName val="[BQ-AC.xls]Inf®&quot;:wS("/>
      <sheetName val="RAB (3)"/>
      <sheetName val="pek.persiapan"/>
      <sheetName val="STAF"/>
      <sheetName val="D.1.7"/>
      <sheetName val="D.1.5"/>
      <sheetName val="D.2.3"/>
      <sheetName val="D.2.2"/>
      <sheetName val="lampiran"/>
      <sheetName val="Breakdown"/>
      <sheetName val="4-Quarry"/>
      <sheetName val="TENAGA"/>
      <sheetName val="Analisa HSP"/>
      <sheetName val="2"/>
      <sheetName val="Lapangan"/>
      <sheetName val="upah bahan"/>
      <sheetName val="ANalisa "/>
      <sheetName val="PO-2"/>
      <sheetName val="Contract-Data"/>
      <sheetName val="H Satuan Dasar"/>
      <sheetName val="Analisa Teknik"/>
      <sheetName val="Sheet15"/>
      <sheetName val="Personil"/>
      <sheetName val="RENPEN"/>
      <sheetName val="Anggaran"/>
      <sheetName val="RAB J18 "/>
      <sheetName val="HARGA J18"/>
      <sheetName val="prog-mgu"/>
      <sheetName val="TONG HOP VL-NC"/>
      <sheetName val="#REF"/>
      <sheetName val="DG"/>
      <sheetName val="VCV-BE-TONG"/>
      <sheetName val="CHITIET VL-NC"/>
      <sheetName val="AHS"/>
      <sheetName val="DHS"/>
      <sheetName val="Hrg Satuan"/>
      <sheetName val="ANALIS-ALAT"/>
      <sheetName val="AN-HSD"/>
      <sheetName val="AN-Agregat"/>
      <sheetName val="OP. ALAT"/>
      <sheetName val="OP. PERJAM"/>
      <sheetName val="B. PERSONIL"/>
      <sheetName val="KAN. LOKAL"/>
      <sheetName val="Analisa E"/>
      <sheetName val="Hrg.Sat.Alat"/>
      <sheetName val="Hrg.Sat Bahan &amp; Upah"/>
      <sheetName val="Analisa K"/>
      <sheetName val="DHT"/>
      <sheetName val="Satuan Pek."/>
      <sheetName val="HPEK"/>
      <sheetName val="BILL"/>
      <sheetName val="DH"/>
      <sheetName val="Progress"/>
      <sheetName val="U.div.6"/>
      <sheetName val="Kode"/>
      <sheetName val="Des-Penysut-Manager"/>
      <sheetName val="Subkon"/>
      <sheetName val="KET"/>
      <sheetName val="Equip"/>
      <sheetName val="MB"/>
      <sheetName val="Anl. Mobilisasi"/>
      <sheetName val="An. Alat"/>
      <sheetName val="Analis"/>
      <sheetName val="BILL-02"/>
      <sheetName val="DU&amp;B"/>
      <sheetName val="HSBU ANA"/>
      <sheetName val="HRG.BAHAN"/>
      <sheetName val="1.Neo_pbersih-lap"/>
      <sheetName val="BasicPrice"/>
      <sheetName val="inst.pemrintah"/>
    </sheetNames>
    <sheetDataSet>
      <sheetData sheetId="0">
        <row r="23">
          <cell r="N23">
            <v>28.799999999999997</v>
          </cell>
        </row>
      </sheetData>
      <sheetData sheetId="1">
        <row r="23">
          <cell r="N23">
            <v>28.799999999999997</v>
          </cell>
        </row>
        <row r="342">
          <cell r="K342">
            <v>1092.3399999999997</v>
          </cell>
          <cell r="L342">
            <v>1210.4800000000002</v>
          </cell>
          <cell r="M342">
            <v>164.61</v>
          </cell>
          <cell r="N342">
            <v>40.5</v>
          </cell>
          <cell r="O342">
            <v>0</v>
          </cell>
        </row>
      </sheetData>
      <sheetData sheetId="2">
        <row r="23">
          <cell r="N23">
            <v>28.799999999999997</v>
          </cell>
        </row>
        <row r="46">
          <cell r="L46">
            <v>16.16</v>
          </cell>
          <cell r="M46">
            <v>15.319999999999999</v>
          </cell>
          <cell r="N46">
            <v>80.239999999999995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/>
      <sheetData sheetId="766"/>
      <sheetData sheetId="767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/>
      <sheetData sheetId="792"/>
      <sheetData sheetId="793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>
        <row r="23">
          <cell r="N23">
            <v>28.799999999999997</v>
          </cell>
        </row>
      </sheetData>
      <sheetData sheetId="870">
        <row r="23">
          <cell r="N23">
            <v>28.799999999999997</v>
          </cell>
        </row>
      </sheetData>
      <sheetData sheetId="871">
        <row r="23">
          <cell r="N23">
            <v>28.799999999999997</v>
          </cell>
        </row>
      </sheetData>
      <sheetData sheetId="872">
        <row r="23">
          <cell r="N23">
            <v>28.799999999999997</v>
          </cell>
        </row>
      </sheetData>
      <sheetData sheetId="873">
        <row r="23">
          <cell r="N23">
            <v>28.799999999999997</v>
          </cell>
        </row>
      </sheetData>
      <sheetData sheetId="874">
        <row r="23">
          <cell r="N23">
            <v>28.799999999999997</v>
          </cell>
        </row>
      </sheetData>
      <sheetData sheetId="875">
        <row r="23">
          <cell r="N23">
            <v>28.799999999999997</v>
          </cell>
        </row>
      </sheetData>
      <sheetData sheetId="876">
        <row r="23">
          <cell r="N23">
            <v>28.799999999999997</v>
          </cell>
        </row>
      </sheetData>
      <sheetData sheetId="877">
        <row r="23">
          <cell r="N23">
            <v>28.799999999999997</v>
          </cell>
        </row>
      </sheetData>
      <sheetData sheetId="878">
        <row r="23">
          <cell r="N23">
            <v>28.799999999999997</v>
          </cell>
        </row>
      </sheetData>
      <sheetData sheetId="879">
        <row r="23">
          <cell r="N23">
            <v>28.799999999999997</v>
          </cell>
        </row>
      </sheetData>
      <sheetData sheetId="880">
        <row r="23">
          <cell r="N23">
            <v>28.799999999999997</v>
          </cell>
        </row>
      </sheetData>
      <sheetData sheetId="881">
        <row r="23">
          <cell r="N23">
            <v>28.799999999999997</v>
          </cell>
        </row>
      </sheetData>
      <sheetData sheetId="882">
        <row r="23">
          <cell r="N23">
            <v>28.799999999999997</v>
          </cell>
        </row>
      </sheetData>
      <sheetData sheetId="883">
        <row r="23">
          <cell r="N23">
            <v>28.799999999999997</v>
          </cell>
        </row>
      </sheetData>
      <sheetData sheetId="884">
        <row r="23">
          <cell r="N23">
            <v>28.799999999999997</v>
          </cell>
        </row>
      </sheetData>
      <sheetData sheetId="885">
        <row r="23">
          <cell r="N23">
            <v>28.799999999999997</v>
          </cell>
        </row>
      </sheetData>
      <sheetData sheetId="886">
        <row r="23">
          <cell r="N23">
            <v>28.799999999999997</v>
          </cell>
        </row>
      </sheetData>
      <sheetData sheetId="887">
        <row r="23">
          <cell r="N23">
            <v>28.799999999999997</v>
          </cell>
        </row>
      </sheetData>
      <sheetData sheetId="888">
        <row r="23">
          <cell r="N23">
            <v>28.799999999999997</v>
          </cell>
        </row>
      </sheetData>
      <sheetData sheetId="889">
        <row r="23">
          <cell r="N23">
            <v>28.799999999999997</v>
          </cell>
        </row>
      </sheetData>
      <sheetData sheetId="890">
        <row r="23">
          <cell r="N23">
            <v>28.799999999999997</v>
          </cell>
        </row>
      </sheetData>
      <sheetData sheetId="891">
        <row r="23">
          <cell r="N23">
            <v>28.799999999999997</v>
          </cell>
        </row>
      </sheetData>
      <sheetData sheetId="892">
        <row r="23">
          <cell r="N23">
            <v>28.799999999999997</v>
          </cell>
        </row>
      </sheetData>
      <sheetData sheetId="893">
        <row r="23">
          <cell r="N23">
            <v>28.799999999999997</v>
          </cell>
        </row>
      </sheetData>
      <sheetData sheetId="894">
        <row r="23">
          <cell r="N23">
            <v>28.799999999999997</v>
          </cell>
        </row>
      </sheetData>
      <sheetData sheetId="895">
        <row r="23">
          <cell r="N23">
            <v>28.799999999999997</v>
          </cell>
        </row>
      </sheetData>
      <sheetData sheetId="896">
        <row r="23">
          <cell r="N23">
            <v>28.799999999999997</v>
          </cell>
        </row>
      </sheetData>
      <sheetData sheetId="897">
        <row r="23">
          <cell r="N23">
            <v>28.799999999999997</v>
          </cell>
        </row>
      </sheetData>
      <sheetData sheetId="898">
        <row r="23">
          <cell r="N23">
            <v>28.799999999999997</v>
          </cell>
        </row>
      </sheetData>
      <sheetData sheetId="899">
        <row r="23">
          <cell r="N23">
            <v>28.799999999999997</v>
          </cell>
        </row>
      </sheetData>
      <sheetData sheetId="900">
        <row r="23">
          <cell r="N23">
            <v>28.799999999999997</v>
          </cell>
        </row>
      </sheetData>
      <sheetData sheetId="901">
        <row r="23">
          <cell r="N23">
            <v>28.799999999999997</v>
          </cell>
        </row>
      </sheetData>
      <sheetData sheetId="902">
        <row r="23">
          <cell r="N23">
            <v>28.799999999999997</v>
          </cell>
        </row>
      </sheetData>
      <sheetData sheetId="903">
        <row r="23">
          <cell r="N23">
            <v>28.799999999999997</v>
          </cell>
        </row>
      </sheetData>
      <sheetData sheetId="904">
        <row r="23">
          <cell r="N23">
            <v>28.799999999999997</v>
          </cell>
        </row>
      </sheetData>
      <sheetData sheetId="905">
        <row r="23">
          <cell r="N23">
            <v>28.799999999999997</v>
          </cell>
        </row>
      </sheetData>
      <sheetData sheetId="906">
        <row r="23">
          <cell r="N23">
            <v>28.799999999999997</v>
          </cell>
        </row>
      </sheetData>
      <sheetData sheetId="907">
        <row r="23">
          <cell r="N23">
            <v>28.799999999999997</v>
          </cell>
        </row>
      </sheetData>
      <sheetData sheetId="908">
        <row r="23">
          <cell r="N23">
            <v>28.799999999999997</v>
          </cell>
        </row>
      </sheetData>
      <sheetData sheetId="909">
        <row r="23">
          <cell r="N23">
            <v>28.799999999999997</v>
          </cell>
        </row>
      </sheetData>
      <sheetData sheetId="910">
        <row r="23">
          <cell r="N23">
            <v>28.799999999999997</v>
          </cell>
        </row>
      </sheetData>
      <sheetData sheetId="911">
        <row r="23">
          <cell r="N23">
            <v>28.799999999999997</v>
          </cell>
        </row>
      </sheetData>
      <sheetData sheetId="912">
        <row r="23">
          <cell r="N23">
            <v>28.799999999999997</v>
          </cell>
        </row>
      </sheetData>
      <sheetData sheetId="913">
        <row r="23">
          <cell r="N23">
            <v>28.799999999999997</v>
          </cell>
        </row>
      </sheetData>
      <sheetData sheetId="914">
        <row r="23">
          <cell r="N23">
            <v>28.799999999999997</v>
          </cell>
        </row>
      </sheetData>
      <sheetData sheetId="915">
        <row r="23">
          <cell r="N23">
            <v>28.799999999999997</v>
          </cell>
        </row>
      </sheetData>
      <sheetData sheetId="916">
        <row r="23">
          <cell r="N23">
            <v>28.799999999999997</v>
          </cell>
        </row>
      </sheetData>
      <sheetData sheetId="917">
        <row r="23">
          <cell r="N23">
            <v>28.799999999999997</v>
          </cell>
        </row>
      </sheetData>
      <sheetData sheetId="918">
        <row r="23">
          <cell r="N23">
            <v>28.799999999999997</v>
          </cell>
        </row>
      </sheetData>
      <sheetData sheetId="919">
        <row r="23">
          <cell r="N23">
            <v>28.799999999999997</v>
          </cell>
        </row>
      </sheetData>
      <sheetData sheetId="920">
        <row r="23">
          <cell r="N23">
            <v>28.799999999999997</v>
          </cell>
        </row>
      </sheetData>
      <sheetData sheetId="921">
        <row r="23">
          <cell r="N23">
            <v>28.799999999999997</v>
          </cell>
        </row>
      </sheetData>
      <sheetData sheetId="922">
        <row r="23">
          <cell r="N23">
            <v>28.799999999999997</v>
          </cell>
        </row>
      </sheetData>
      <sheetData sheetId="923">
        <row r="23">
          <cell r="N23">
            <v>28.799999999999997</v>
          </cell>
        </row>
      </sheetData>
      <sheetData sheetId="924">
        <row r="23">
          <cell r="N23">
            <v>28.799999999999997</v>
          </cell>
        </row>
      </sheetData>
      <sheetData sheetId="925">
        <row r="23">
          <cell r="N23">
            <v>28.799999999999997</v>
          </cell>
        </row>
      </sheetData>
      <sheetData sheetId="926">
        <row r="23">
          <cell r="N23">
            <v>28.799999999999997</v>
          </cell>
        </row>
      </sheetData>
      <sheetData sheetId="927">
        <row r="23">
          <cell r="N23">
            <v>28.799999999999997</v>
          </cell>
        </row>
      </sheetData>
      <sheetData sheetId="928">
        <row r="23">
          <cell r="N23">
            <v>28.799999999999997</v>
          </cell>
        </row>
      </sheetData>
      <sheetData sheetId="929">
        <row r="23">
          <cell r="N23">
            <v>28.799999999999997</v>
          </cell>
        </row>
      </sheetData>
      <sheetData sheetId="930">
        <row r="23">
          <cell r="N23">
            <v>28.799999999999997</v>
          </cell>
        </row>
      </sheetData>
      <sheetData sheetId="931">
        <row r="23">
          <cell r="N23">
            <v>28.799999999999997</v>
          </cell>
        </row>
      </sheetData>
      <sheetData sheetId="932">
        <row r="23">
          <cell r="N23">
            <v>28.799999999999997</v>
          </cell>
        </row>
      </sheetData>
      <sheetData sheetId="933">
        <row r="23">
          <cell r="N23">
            <v>28.799999999999997</v>
          </cell>
        </row>
      </sheetData>
      <sheetData sheetId="934">
        <row r="23">
          <cell r="N23">
            <v>28.799999999999997</v>
          </cell>
        </row>
      </sheetData>
      <sheetData sheetId="935">
        <row r="23">
          <cell r="N23">
            <v>28.799999999999997</v>
          </cell>
        </row>
      </sheetData>
      <sheetData sheetId="936">
        <row r="23">
          <cell r="N23">
            <v>28.799999999999997</v>
          </cell>
        </row>
      </sheetData>
      <sheetData sheetId="937">
        <row r="23">
          <cell r="N23">
            <v>28.799999999999997</v>
          </cell>
        </row>
      </sheetData>
      <sheetData sheetId="938">
        <row r="23">
          <cell r="N23">
            <v>28.799999999999997</v>
          </cell>
        </row>
      </sheetData>
      <sheetData sheetId="939">
        <row r="23">
          <cell r="N23">
            <v>28.799999999999997</v>
          </cell>
        </row>
      </sheetData>
      <sheetData sheetId="940">
        <row r="23">
          <cell r="N23">
            <v>28.799999999999997</v>
          </cell>
        </row>
      </sheetData>
      <sheetData sheetId="941">
        <row r="23">
          <cell r="N23">
            <v>28.799999999999997</v>
          </cell>
        </row>
      </sheetData>
      <sheetData sheetId="942">
        <row r="23">
          <cell r="N23">
            <v>28.799999999999997</v>
          </cell>
        </row>
      </sheetData>
      <sheetData sheetId="943">
        <row r="23">
          <cell r="N23">
            <v>28.799999999999997</v>
          </cell>
        </row>
      </sheetData>
      <sheetData sheetId="944">
        <row r="23">
          <cell r="N23">
            <v>28.799999999999997</v>
          </cell>
        </row>
      </sheetData>
      <sheetData sheetId="945">
        <row r="23">
          <cell r="N23">
            <v>28.799999999999997</v>
          </cell>
        </row>
      </sheetData>
      <sheetData sheetId="946">
        <row r="23">
          <cell r="N23">
            <v>28.799999999999997</v>
          </cell>
        </row>
      </sheetData>
      <sheetData sheetId="947">
        <row r="23">
          <cell r="N23">
            <v>28.799999999999997</v>
          </cell>
        </row>
      </sheetData>
      <sheetData sheetId="948">
        <row r="23">
          <cell r="N23">
            <v>28.799999999999997</v>
          </cell>
        </row>
      </sheetData>
      <sheetData sheetId="949">
        <row r="23">
          <cell r="N23">
            <v>28.799999999999997</v>
          </cell>
        </row>
      </sheetData>
      <sheetData sheetId="950">
        <row r="23">
          <cell r="N23">
            <v>28.799999999999997</v>
          </cell>
        </row>
      </sheetData>
      <sheetData sheetId="951">
        <row r="23">
          <cell r="N23">
            <v>28.799999999999997</v>
          </cell>
        </row>
      </sheetData>
      <sheetData sheetId="952">
        <row r="23">
          <cell r="N23">
            <v>28.799999999999997</v>
          </cell>
        </row>
      </sheetData>
      <sheetData sheetId="953">
        <row r="23">
          <cell r="N23">
            <v>28.799999999999997</v>
          </cell>
        </row>
      </sheetData>
      <sheetData sheetId="954">
        <row r="23">
          <cell r="N23">
            <v>28.799999999999997</v>
          </cell>
        </row>
      </sheetData>
      <sheetData sheetId="955">
        <row r="23">
          <cell r="N23">
            <v>28.799999999999997</v>
          </cell>
        </row>
      </sheetData>
      <sheetData sheetId="956">
        <row r="23">
          <cell r="N23">
            <v>28.799999999999997</v>
          </cell>
        </row>
      </sheetData>
      <sheetData sheetId="957">
        <row r="23">
          <cell r="N23">
            <v>28.799999999999997</v>
          </cell>
        </row>
      </sheetData>
      <sheetData sheetId="958">
        <row r="23">
          <cell r="N23">
            <v>28.799999999999997</v>
          </cell>
        </row>
      </sheetData>
      <sheetData sheetId="959">
        <row r="23">
          <cell r="N23">
            <v>28.799999999999997</v>
          </cell>
        </row>
      </sheetData>
      <sheetData sheetId="960">
        <row r="23">
          <cell r="N23">
            <v>28.799999999999997</v>
          </cell>
        </row>
      </sheetData>
      <sheetData sheetId="961">
        <row r="23">
          <cell r="N23">
            <v>28.799999999999997</v>
          </cell>
        </row>
      </sheetData>
      <sheetData sheetId="962">
        <row r="23">
          <cell r="N23">
            <v>28.799999999999997</v>
          </cell>
        </row>
      </sheetData>
      <sheetData sheetId="963">
        <row r="23">
          <cell r="N23">
            <v>28.799999999999997</v>
          </cell>
        </row>
      </sheetData>
      <sheetData sheetId="964">
        <row r="23">
          <cell r="N23">
            <v>28.799999999999997</v>
          </cell>
        </row>
      </sheetData>
      <sheetData sheetId="965">
        <row r="23">
          <cell r="N23">
            <v>28.799999999999997</v>
          </cell>
        </row>
      </sheetData>
      <sheetData sheetId="966">
        <row r="23">
          <cell r="N23">
            <v>28.799999999999997</v>
          </cell>
        </row>
      </sheetData>
      <sheetData sheetId="967">
        <row r="23">
          <cell r="N23">
            <v>28.799999999999997</v>
          </cell>
        </row>
      </sheetData>
      <sheetData sheetId="968">
        <row r="23">
          <cell r="N23">
            <v>28.799999999999997</v>
          </cell>
        </row>
      </sheetData>
      <sheetData sheetId="969">
        <row r="23">
          <cell r="N23">
            <v>28.799999999999997</v>
          </cell>
        </row>
      </sheetData>
      <sheetData sheetId="970">
        <row r="23">
          <cell r="N23">
            <v>28.799999999999997</v>
          </cell>
        </row>
      </sheetData>
      <sheetData sheetId="971">
        <row r="23">
          <cell r="N23">
            <v>28.799999999999997</v>
          </cell>
        </row>
      </sheetData>
      <sheetData sheetId="972">
        <row r="23">
          <cell r="N23">
            <v>28.799999999999997</v>
          </cell>
        </row>
      </sheetData>
      <sheetData sheetId="973">
        <row r="23">
          <cell r="N23">
            <v>28.799999999999997</v>
          </cell>
        </row>
      </sheetData>
      <sheetData sheetId="974">
        <row r="23">
          <cell r="N23">
            <v>28.799999999999997</v>
          </cell>
        </row>
      </sheetData>
      <sheetData sheetId="975">
        <row r="23">
          <cell r="N23">
            <v>28.799999999999997</v>
          </cell>
        </row>
      </sheetData>
      <sheetData sheetId="976">
        <row r="23">
          <cell r="N23">
            <v>28.799999999999997</v>
          </cell>
        </row>
      </sheetData>
      <sheetData sheetId="977">
        <row r="23">
          <cell r="N23">
            <v>28.799999999999997</v>
          </cell>
        </row>
      </sheetData>
      <sheetData sheetId="978">
        <row r="23">
          <cell r="N23">
            <v>28.799999999999997</v>
          </cell>
        </row>
      </sheetData>
      <sheetData sheetId="979">
        <row r="23">
          <cell r="N23">
            <v>28.799999999999997</v>
          </cell>
        </row>
      </sheetData>
      <sheetData sheetId="980">
        <row r="23">
          <cell r="N23">
            <v>28.799999999999997</v>
          </cell>
        </row>
      </sheetData>
      <sheetData sheetId="981">
        <row r="23">
          <cell r="N23">
            <v>28.799999999999997</v>
          </cell>
        </row>
      </sheetData>
      <sheetData sheetId="982">
        <row r="23">
          <cell r="N23">
            <v>28.799999999999997</v>
          </cell>
        </row>
      </sheetData>
      <sheetData sheetId="983">
        <row r="23">
          <cell r="N23">
            <v>28.799999999999997</v>
          </cell>
        </row>
      </sheetData>
      <sheetData sheetId="984">
        <row r="23">
          <cell r="N23">
            <v>28.799999999999997</v>
          </cell>
        </row>
      </sheetData>
      <sheetData sheetId="985">
        <row r="23">
          <cell r="N23">
            <v>28.799999999999997</v>
          </cell>
        </row>
      </sheetData>
      <sheetData sheetId="986">
        <row r="23">
          <cell r="N23">
            <v>28.799999999999997</v>
          </cell>
        </row>
      </sheetData>
      <sheetData sheetId="987">
        <row r="23">
          <cell r="N23">
            <v>28.799999999999997</v>
          </cell>
        </row>
      </sheetData>
      <sheetData sheetId="988">
        <row r="23">
          <cell r="N23">
            <v>28.799999999999997</v>
          </cell>
        </row>
      </sheetData>
      <sheetData sheetId="989">
        <row r="23">
          <cell r="N23">
            <v>28.799999999999997</v>
          </cell>
        </row>
      </sheetData>
      <sheetData sheetId="990">
        <row r="23">
          <cell r="N23">
            <v>28.799999999999997</v>
          </cell>
        </row>
      </sheetData>
      <sheetData sheetId="991">
        <row r="23">
          <cell r="N23">
            <v>28.799999999999997</v>
          </cell>
        </row>
      </sheetData>
      <sheetData sheetId="992">
        <row r="23">
          <cell r="N23">
            <v>28.799999999999997</v>
          </cell>
        </row>
      </sheetData>
      <sheetData sheetId="993">
        <row r="23">
          <cell r="N23">
            <v>28.799999999999997</v>
          </cell>
        </row>
      </sheetData>
      <sheetData sheetId="994">
        <row r="23">
          <cell r="N23">
            <v>28.799999999999997</v>
          </cell>
        </row>
      </sheetData>
      <sheetData sheetId="995">
        <row r="23">
          <cell r="N23">
            <v>28.799999999999997</v>
          </cell>
        </row>
      </sheetData>
      <sheetData sheetId="996">
        <row r="23">
          <cell r="N23">
            <v>28.799999999999997</v>
          </cell>
        </row>
      </sheetData>
      <sheetData sheetId="997">
        <row r="23">
          <cell r="N23">
            <v>28.799999999999997</v>
          </cell>
        </row>
      </sheetData>
      <sheetData sheetId="998">
        <row r="23">
          <cell r="N23">
            <v>28.799999999999997</v>
          </cell>
        </row>
      </sheetData>
      <sheetData sheetId="999">
        <row r="23">
          <cell r="N23">
            <v>28.799999999999997</v>
          </cell>
        </row>
      </sheetData>
      <sheetData sheetId="1000">
        <row r="23">
          <cell r="N23">
            <v>28.799999999999997</v>
          </cell>
        </row>
      </sheetData>
      <sheetData sheetId="1001">
        <row r="23">
          <cell r="N23">
            <v>28.799999999999997</v>
          </cell>
        </row>
      </sheetData>
      <sheetData sheetId="1002">
        <row r="23">
          <cell r="N23">
            <v>28.799999999999997</v>
          </cell>
        </row>
      </sheetData>
      <sheetData sheetId="1003">
        <row r="23">
          <cell r="N23">
            <v>28.799999999999997</v>
          </cell>
        </row>
      </sheetData>
      <sheetData sheetId="1004">
        <row r="23">
          <cell r="N23">
            <v>28.799999999999997</v>
          </cell>
        </row>
      </sheetData>
      <sheetData sheetId="1005">
        <row r="23">
          <cell r="N23">
            <v>28.799999999999997</v>
          </cell>
        </row>
      </sheetData>
      <sheetData sheetId="1006">
        <row r="23">
          <cell r="N23">
            <v>28.799999999999997</v>
          </cell>
        </row>
      </sheetData>
      <sheetData sheetId="1007">
        <row r="23">
          <cell r="N23">
            <v>28.799999999999997</v>
          </cell>
        </row>
      </sheetData>
      <sheetData sheetId="1008">
        <row r="23">
          <cell r="N23">
            <v>28.799999999999997</v>
          </cell>
        </row>
      </sheetData>
      <sheetData sheetId="1009">
        <row r="23">
          <cell r="N23">
            <v>28.799999999999997</v>
          </cell>
        </row>
      </sheetData>
      <sheetData sheetId="1010">
        <row r="23">
          <cell r="N23">
            <v>28.799999999999997</v>
          </cell>
        </row>
      </sheetData>
      <sheetData sheetId="1011">
        <row r="23">
          <cell r="N23">
            <v>28.799999999999997</v>
          </cell>
        </row>
      </sheetData>
      <sheetData sheetId="1012">
        <row r="23">
          <cell r="N23">
            <v>28.799999999999997</v>
          </cell>
        </row>
      </sheetData>
      <sheetData sheetId="1013">
        <row r="23">
          <cell r="N23">
            <v>28.799999999999997</v>
          </cell>
        </row>
      </sheetData>
      <sheetData sheetId="1014">
        <row r="23">
          <cell r="N23">
            <v>28.799999999999997</v>
          </cell>
        </row>
      </sheetData>
      <sheetData sheetId="1015">
        <row r="23">
          <cell r="N23">
            <v>28.799999999999997</v>
          </cell>
        </row>
      </sheetData>
      <sheetData sheetId="1016">
        <row r="23">
          <cell r="N23">
            <v>28.799999999999997</v>
          </cell>
        </row>
      </sheetData>
      <sheetData sheetId="1017">
        <row r="23">
          <cell r="N23">
            <v>28.799999999999997</v>
          </cell>
        </row>
      </sheetData>
      <sheetData sheetId="1018">
        <row r="23">
          <cell r="N23">
            <v>28.799999999999997</v>
          </cell>
        </row>
      </sheetData>
      <sheetData sheetId="1019">
        <row r="23">
          <cell r="N23">
            <v>28.799999999999997</v>
          </cell>
        </row>
      </sheetData>
      <sheetData sheetId="1020">
        <row r="23">
          <cell r="N23">
            <v>28.799999999999997</v>
          </cell>
        </row>
      </sheetData>
      <sheetData sheetId="1021">
        <row r="23">
          <cell r="N23">
            <v>28.799999999999997</v>
          </cell>
        </row>
      </sheetData>
      <sheetData sheetId="1022">
        <row r="23">
          <cell r="N23">
            <v>28.799999999999997</v>
          </cell>
        </row>
      </sheetData>
      <sheetData sheetId="1023">
        <row r="23">
          <cell r="N23">
            <v>28.799999999999997</v>
          </cell>
        </row>
      </sheetData>
      <sheetData sheetId="1024">
        <row r="23">
          <cell r="N23">
            <v>28.799999999999997</v>
          </cell>
        </row>
      </sheetData>
      <sheetData sheetId="1025">
        <row r="23">
          <cell r="N23">
            <v>28.799999999999997</v>
          </cell>
        </row>
      </sheetData>
      <sheetData sheetId="1026">
        <row r="23">
          <cell r="N23">
            <v>28.799999999999997</v>
          </cell>
        </row>
      </sheetData>
      <sheetData sheetId="1027">
        <row r="23">
          <cell r="N23">
            <v>28.799999999999997</v>
          </cell>
        </row>
      </sheetData>
      <sheetData sheetId="1028">
        <row r="23">
          <cell r="N23">
            <v>28.799999999999997</v>
          </cell>
        </row>
      </sheetData>
      <sheetData sheetId="1029">
        <row r="23">
          <cell r="N23">
            <v>28.799999999999997</v>
          </cell>
        </row>
      </sheetData>
      <sheetData sheetId="1030">
        <row r="23">
          <cell r="N23">
            <v>28.799999999999997</v>
          </cell>
        </row>
      </sheetData>
      <sheetData sheetId="1031">
        <row r="23">
          <cell r="N23">
            <v>28.799999999999997</v>
          </cell>
        </row>
      </sheetData>
      <sheetData sheetId="1032">
        <row r="23">
          <cell r="N23">
            <v>28.799999999999997</v>
          </cell>
        </row>
      </sheetData>
      <sheetData sheetId="1033">
        <row r="23">
          <cell r="N23">
            <v>28.799999999999997</v>
          </cell>
        </row>
      </sheetData>
      <sheetData sheetId="1034">
        <row r="23">
          <cell r="N23">
            <v>28.799999999999997</v>
          </cell>
        </row>
      </sheetData>
      <sheetData sheetId="1035">
        <row r="23">
          <cell r="N23">
            <v>28.799999999999997</v>
          </cell>
        </row>
      </sheetData>
      <sheetData sheetId="1036">
        <row r="23">
          <cell r="N23">
            <v>28.799999999999997</v>
          </cell>
        </row>
      </sheetData>
      <sheetData sheetId="1037">
        <row r="23">
          <cell r="N23">
            <v>28.799999999999997</v>
          </cell>
        </row>
      </sheetData>
      <sheetData sheetId="1038">
        <row r="23">
          <cell r="N23">
            <v>28.799999999999997</v>
          </cell>
        </row>
      </sheetData>
      <sheetData sheetId="1039">
        <row r="23">
          <cell r="N23">
            <v>28.799999999999997</v>
          </cell>
        </row>
      </sheetData>
      <sheetData sheetId="1040">
        <row r="23">
          <cell r="N23">
            <v>28.799999999999997</v>
          </cell>
        </row>
      </sheetData>
      <sheetData sheetId="1041">
        <row r="23">
          <cell r="N23">
            <v>28.799999999999997</v>
          </cell>
        </row>
      </sheetData>
      <sheetData sheetId="1042">
        <row r="23">
          <cell r="N23">
            <v>28.799999999999997</v>
          </cell>
        </row>
      </sheetData>
      <sheetData sheetId="1043">
        <row r="23">
          <cell r="N23">
            <v>28.799999999999997</v>
          </cell>
        </row>
      </sheetData>
      <sheetData sheetId="1044">
        <row r="23">
          <cell r="N23">
            <v>28.799999999999997</v>
          </cell>
        </row>
      </sheetData>
      <sheetData sheetId="1045">
        <row r="23">
          <cell r="N23">
            <v>28.799999999999997</v>
          </cell>
        </row>
      </sheetData>
      <sheetData sheetId="1046">
        <row r="23">
          <cell r="N23">
            <v>28.799999999999997</v>
          </cell>
        </row>
      </sheetData>
      <sheetData sheetId="1047">
        <row r="23">
          <cell r="N23">
            <v>28.799999999999997</v>
          </cell>
        </row>
      </sheetData>
      <sheetData sheetId="1048">
        <row r="23">
          <cell r="N23">
            <v>28.799999999999997</v>
          </cell>
        </row>
      </sheetData>
      <sheetData sheetId="1049">
        <row r="23">
          <cell r="N23">
            <v>28.799999999999997</v>
          </cell>
        </row>
      </sheetData>
      <sheetData sheetId="1050">
        <row r="23">
          <cell r="N23">
            <v>28.799999999999997</v>
          </cell>
        </row>
      </sheetData>
      <sheetData sheetId="1051">
        <row r="23">
          <cell r="N23">
            <v>28.799999999999997</v>
          </cell>
        </row>
      </sheetData>
      <sheetData sheetId="1052">
        <row r="23">
          <cell r="N23">
            <v>28.799999999999997</v>
          </cell>
        </row>
      </sheetData>
      <sheetData sheetId="1053">
        <row r="23">
          <cell r="N23">
            <v>28.799999999999997</v>
          </cell>
        </row>
      </sheetData>
      <sheetData sheetId="1054">
        <row r="23">
          <cell r="N23">
            <v>28.799999999999997</v>
          </cell>
        </row>
      </sheetData>
      <sheetData sheetId="1055">
        <row r="23">
          <cell r="N23">
            <v>28.799999999999997</v>
          </cell>
        </row>
      </sheetData>
      <sheetData sheetId="1056">
        <row r="23">
          <cell r="N23">
            <v>28.799999999999997</v>
          </cell>
        </row>
      </sheetData>
      <sheetData sheetId="1057">
        <row r="23">
          <cell r="N23">
            <v>28.799999999999997</v>
          </cell>
        </row>
      </sheetData>
      <sheetData sheetId="1058">
        <row r="23">
          <cell r="N23">
            <v>28.799999999999997</v>
          </cell>
        </row>
      </sheetData>
      <sheetData sheetId="1059">
        <row r="23">
          <cell r="N23">
            <v>28.799999999999997</v>
          </cell>
        </row>
      </sheetData>
      <sheetData sheetId="1060">
        <row r="23">
          <cell r="N23">
            <v>28.799999999999997</v>
          </cell>
        </row>
      </sheetData>
      <sheetData sheetId="1061">
        <row r="23">
          <cell r="N23">
            <v>28.799999999999997</v>
          </cell>
        </row>
      </sheetData>
      <sheetData sheetId="1062">
        <row r="23">
          <cell r="N23">
            <v>28.799999999999997</v>
          </cell>
        </row>
      </sheetData>
      <sheetData sheetId="1063">
        <row r="23">
          <cell r="N23">
            <v>28.799999999999997</v>
          </cell>
        </row>
      </sheetData>
      <sheetData sheetId="1064">
        <row r="23">
          <cell r="N23">
            <v>28.799999999999997</v>
          </cell>
        </row>
      </sheetData>
      <sheetData sheetId="1065">
        <row r="23">
          <cell r="N23">
            <v>28.799999999999997</v>
          </cell>
        </row>
      </sheetData>
      <sheetData sheetId="1066">
        <row r="23">
          <cell r="N23">
            <v>28.799999999999997</v>
          </cell>
        </row>
      </sheetData>
      <sheetData sheetId="1067">
        <row r="23">
          <cell r="N23">
            <v>28.799999999999997</v>
          </cell>
        </row>
      </sheetData>
      <sheetData sheetId="1068">
        <row r="23">
          <cell r="N23">
            <v>28.799999999999997</v>
          </cell>
        </row>
      </sheetData>
      <sheetData sheetId="1069">
        <row r="23">
          <cell r="N23">
            <v>28.799999999999997</v>
          </cell>
        </row>
      </sheetData>
      <sheetData sheetId="1070">
        <row r="23">
          <cell r="N23">
            <v>28.799999999999997</v>
          </cell>
        </row>
      </sheetData>
      <sheetData sheetId="1071">
        <row r="23">
          <cell r="N23">
            <v>28.799999999999997</v>
          </cell>
        </row>
      </sheetData>
      <sheetData sheetId="1072">
        <row r="23">
          <cell r="N23">
            <v>28.799999999999997</v>
          </cell>
        </row>
      </sheetData>
      <sheetData sheetId="1073">
        <row r="23">
          <cell r="N23">
            <v>28.799999999999997</v>
          </cell>
        </row>
      </sheetData>
      <sheetData sheetId="1074">
        <row r="23">
          <cell r="N23">
            <v>28.799999999999997</v>
          </cell>
        </row>
      </sheetData>
      <sheetData sheetId="1075">
        <row r="23">
          <cell r="N23">
            <v>28.799999999999997</v>
          </cell>
        </row>
      </sheetData>
      <sheetData sheetId="1076">
        <row r="23">
          <cell r="N23">
            <v>28.799999999999997</v>
          </cell>
        </row>
      </sheetData>
      <sheetData sheetId="1077">
        <row r="23">
          <cell r="N23">
            <v>28.799999999999997</v>
          </cell>
        </row>
      </sheetData>
      <sheetData sheetId="1078">
        <row r="23">
          <cell r="N23">
            <v>28.799999999999997</v>
          </cell>
        </row>
      </sheetData>
      <sheetData sheetId="1079">
        <row r="23">
          <cell r="N23">
            <v>28.799999999999997</v>
          </cell>
        </row>
      </sheetData>
      <sheetData sheetId="1080">
        <row r="23">
          <cell r="N23">
            <v>28.799999999999997</v>
          </cell>
        </row>
      </sheetData>
      <sheetData sheetId="1081">
        <row r="23">
          <cell r="N23">
            <v>28.799999999999997</v>
          </cell>
        </row>
      </sheetData>
      <sheetData sheetId="1082">
        <row r="23">
          <cell r="N23">
            <v>28.799999999999997</v>
          </cell>
        </row>
      </sheetData>
      <sheetData sheetId="1083">
        <row r="23">
          <cell r="N23">
            <v>28.799999999999997</v>
          </cell>
        </row>
      </sheetData>
      <sheetData sheetId="1084">
        <row r="23">
          <cell r="N23">
            <v>28.799999999999997</v>
          </cell>
        </row>
      </sheetData>
      <sheetData sheetId="1085">
        <row r="23">
          <cell r="N23">
            <v>28.799999999999997</v>
          </cell>
        </row>
      </sheetData>
      <sheetData sheetId="1086">
        <row r="23">
          <cell r="N23">
            <v>28.799999999999997</v>
          </cell>
        </row>
      </sheetData>
      <sheetData sheetId="1087">
        <row r="23">
          <cell r="N23">
            <v>28.799999999999997</v>
          </cell>
        </row>
      </sheetData>
      <sheetData sheetId="1088">
        <row r="23">
          <cell r="N23">
            <v>28.799999999999997</v>
          </cell>
        </row>
      </sheetData>
      <sheetData sheetId="1089">
        <row r="23">
          <cell r="N23">
            <v>28.799999999999997</v>
          </cell>
        </row>
      </sheetData>
      <sheetData sheetId="1090">
        <row r="23">
          <cell r="N23">
            <v>28.799999999999997</v>
          </cell>
        </row>
      </sheetData>
      <sheetData sheetId="1091">
        <row r="23">
          <cell r="N23">
            <v>28.799999999999997</v>
          </cell>
        </row>
      </sheetData>
      <sheetData sheetId="1092">
        <row r="23">
          <cell r="N23">
            <v>28.799999999999997</v>
          </cell>
        </row>
      </sheetData>
      <sheetData sheetId="1093">
        <row r="23">
          <cell r="N23">
            <v>28.799999999999997</v>
          </cell>
        </row>
      </sheetData>
      <sheetData sheetId="1094">
        <row r="23">
          <cell r="N23">
            <v>28.799999999999997</v>
          </cell>
        </row>
      </sheetData>
      <sheetData sheetId="1095">
        <row r="23">
          <cell r="N23">
            <v>28.799999999999997</v>
          </cell>
        </row>
      </sheetData>
      <sheetData sheetId="1096">
        <row r="23">
          <cell r="N23">
            <v>28.799999999999997</v>
          </cell>
        </row>
      </sheetData>
      <sheetData sheetId="1097">
        <row r="23">
          <cell r="N23">
            <v>28.799999999999997</v>
          </cell>
        </row>
      </sheetData>
      <sheetData sheetId="1098">
        <row r="23">
          <cell r="N23">
            <v>28.799999999999997</v>
          </cell>
        </row>
      </sheetData>
      <sheetData sheetId="1099">
        <row r="23">
          <cell r="N23">
            <v>28.799999999999997</v>
          </cell>
        </row>
      </sheetData>
      <sheetData sheetId="1100">
        <row r="23">
          <cell r="N23">
            <v>28.799999999999997</v>
          </cell>
        </row>
      </sheetData>
      <sheetData sheetId="1101">
        <row r="23">
          <cell r="N23">
            <v>28.799999999999997</v>
          </cell>
        </row>
      </sheetData>
      <sheetData sheetId="1102">
        <row r="23">
          <cell r="N23">
            <v>28.799999999999997</v>
          </cell>
        </row>
      </sheetData>
      <sheetData sheetId="1103">
        <row r="23">
          <cell r="N23">
            <v>28.799999999999997</v>
          </cell>
        </row>
      </sheetData>
      <sheetData sheetId="1104">
        <row r="23">
          <cell r="N23">
            <v>28.799999999999997</v>
          </cell>
        </row>
      </sheetData>
      <sheetData sheetId="1105">
        <row r="23">
          <cell r="N23">
            <v>28.799999999999997</v>
          </cell>
        </row>
      </sheetData>
      <sheetData sheetId="1106">
        <row r="23">
          <cell r="N23">
            <v>28.799999999999997</v>
          </cell>
        </row>
      </sheetData>
      <sheetData sheetId="1107">
        <row r="23">
          <cell r="N23">
            <v>28.799999999999997</v>
          </cell>
        </row>
      </sheetData>
      <sheetData sheetId="1108">
        <row r="23">
          <cell r="N23">
            <v>28.799999999999997</v>
          </cell>
        </row>
      </sheetData>
      <sheetData sheetId="1109">
        <row r="23">
          <cell r="N23">
            <v>28.799999999999997</v>
          </cell>
        </row>
      </sheetData>
      <sheetData sheetId="1110">
        <row r="23">
          <cell r="N23">
            <v>28.799999999999997</v>
          </cell>
        </row>
      </sheetData>
      <sheetData sheetId="1111">
        <row r="23">
          <cell r="N23">
            <v>28.799999999999997</v>
          </cell>
        </row>
      </sheetData>
      <sheetData sheetId="1112">
        <row r="23">
          <cell r="N23">
            <v>28.799999999999997</v>
          </cell>
        </row>
      </sheetData>
      <sheetData sheetId="1113">
        <row r="23">
          <cell r="N23">
            <v>28.799999999999997</v>
          </cell>
        </row>
      </sheetData>
      <sheetData sheetId="1114">
        <row r="23">
          <cell r="N23">
            <v>28.799999999999997</v>
          </cell>
        </row>
      </sheetData>
      <sheetData sheetId="1115">
        <row r="23">
          <cell r="N23">
            <v>28.799999999999997</v>
          </cell>
        </row>
      </sheetData>
      <sheetData sheetId="1116">
        <row r="23">
          <cell r="N23">
            <v>28.799999999999997</v>
          </cell>
        </row>
      </sheetData>
      <sheetData sheetId="1117">
        <row r="23">
          <cell r="N23">
            <v>28.799999999999997</v>
          </cell>
        </row>
      </sheetData>
      <sheetData sheetId="1118">
        <row r="23">
          <cell r="N23">
            <v>28.799999999999997</v>
          </cell>
        </row>
      </sheetData>
      <sheetData sheetId="1119">
        <row r="23">
          <cell r="N23">
            <v>28.799999999999997</v>
          </cell>
        </row>
      </sheetData>
      <sheetData sheetId="1120">
        <row r="23">
          <cell r="N23">
            <v>28.799999999999997</v>
          </cell>
        </row>
      </sheetData>
      <sheetData sheetId="1121">
        <row r="23">
          <cell r="N23">
            <v>28.799999999999997</v>
          </cell>
        </row>
      </sheetData>
      <sheetData sheetId="1122">
        <row r="23">
          <cell r="N23">
            <v>28.799999999999997</v>
          </cell>
        </row>
      </sheetData>
      <sheetData sheetId="1123"/>
      <sheetData sheetId="1124">
        <row r="23">
          <cell r="N23">
            <v>28.799999999999997</v>
          </cell>
        </row>
      </sheetData>
      <sheetData sheetId="1125">
        <row r="23">
          <cell r="N23">
            <v>28.799999999999997</v>
          </cell>
        </row>
      </sheetData>
      <sheetData sheetId="1126"/>
      <sheetData sheetId="1127"/>
      <sheetData sheetId="1128"/>
      <sheetData sheetId="1129"/>
      <sheetData sheetId="1130"/>
      <sheetData sheetId="1131"/>
      <sheetData sheetId="1132"/>
      <sheetData sheetId="1133"/>
      <sheetData sheetId="1134"/>
      <sheetData sheetId="1135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/>
      <sheetData sheetId="1210"/>
      <sheetData sheetId="1211"/>
      <sheetData sheetId="1212"/>
      <sheetData sheetId="1213"/>
      <sheetData sheetId="1214"/>
      <sheetData sheetId="1215"/>
      <sheetData sheetId="1216"/>
      <sheetData sheetId="1217"/>
      <sheetData sheetId="1218"/>
      <sheetData sheetId="1219"/>
      <sheetData sheetId="1220"/>
      <sheetData sheetId="122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/>
      <sheetData sheetId="1245"/>
      <sheetData sheetId="1246"/>
      <sheetData sheetId="1247"/>
      <sheetData sheetId="1248"/>
      <sheetData sheetId="1249"/>
      <sheetData sheetId="1250"/>
      <sheetData sheetId="1251"/>
      <sheetData sheetId="1252"/>
      <sheetData sheetId="1253"/>
      <sheetData sheetId="1254"/>
      <sheetData sheetId="1255"/>
      <sheetData sheetId="1256"/>
      <sheetData sheetId="1257"/>
      <sheetData sheetId="1258"/>
      <sheetData sheetId="1259"/>
      <sheetData sheetId="1260"/>
      <sheetData sheetId="1261"/>
      <sheetData sheetId="1262"/>
      <sheetData sheetId="1263"/>
      <sheetData sheetId="1264"/>
      <sheetData sheetId="1265"/>
      <sheetData sheetId="1266"/>
      <sheetData sheetId="1267"/>
      <sheetData sheetId="1268"/>
      <sheetData sheetId="1269"/>
      <sheetData sheetId="1270"/>
      <sheetData sheetId="1271"/>
      <sheetData sheetId="1272"/>
      <sheetData sheetId="1273"/>
      <sheetData sheetId="1274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/>
      <sheetData sheetId="1288"/>
      <sheetData sheetId="1289"/>
      <sheetData sheetId="1290"/>
      <sheetData sheetId="1291"/>
      <sheetData sheetId="1292"/>
      <sheetData sheetId="1293"/>
      <sheetData sheetId="1294"/>
      <sheetData sheetId="1295"/>
      <sheetData sheetId="1296"/>
      <sheetData sheetId="1297"/>
      <sheetData sheetId="1298"/>
      <sheetData sheetId="1299"/>
      <sheetData sheetId="1300"/>
      <sheetData sheetId="1301"/>
      <sheetData sheetId="1302"/>
      <sheetData sheetId="1303"/>
      <sheetData sheetId="1304"/>
      <sheetData sheetId="1305"/>
      <sheetData sheetId="1306"/>
      <sheetData sheetId="1307"/>
      <sheetData sheetId="1308"/>
      <sheetData sheetId="1309"/>
      <sheetData sheetId="1310"/>
      <sheetData sheetId="131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/>
      <sheetData sheetId="1322"/>
      <sheetData sheetId="1323"/>
      <sheetData sheetId="1324"/>
      <sheetData sheetId="1325"/>
      <sheetData sheetId="1326"/>
      <sheetData sheetId="1327"/>
      <sheetData sheetId="1328"/>
      <sheetData sheetId="1329"/>
      <sheetData sheetId="1330"/>
      <sheetData sheetId="1331"/>
      <sheetData sheetId="1332"/>
      <sheetData sheetId="1333"/>
      <sheetData sheetId="1334"/>
      <sheetData sheetId="1335"/>
      <sheetData sheetId="1336"/>
      <sheetData sheetId="1337"/>
      <sheetData sheetId="1338"/>
      <sheetData sheetId="1339"/>
      <sheetData sheetId="1340"/>
      <sheetData sheetId="1341"/>
      <sheetData sheetId="1342"/>
      <sheetData sheetId="1343"/>
      <sheetData sheetId="1344"/>
      <sheetData sheetId="1345"/>
      <sheetData sheetId="1346"/>
      <sheetData sheetId="1347"/>
      <sheetData sheetId="1348"/>
      <sheetData sheetId="1349"/>
      <sheetData sheetId="1350"/>
      <sheetData sheetId="1351"/>
      <sheetData sheetId="1352"/>
      <sheetData sheetId="1353"/>
      <sheetData sheetId="1354"/>
      <sheetData sheetId="1355"/>
      <sheetData sheetId="1356"/>
      <sheetData sheetId="1357"/>
      <sheetData sheetId="1358"/>
      <sheetData sheetId="1359"/>
      <sheetData sheetId="1360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/>
      <sheetData sheetId="1408"/>
      <sheetData sheetId="1409"/>
      <sheetData sheetId="1410"/>
      <sheetData sheetId="1411"/>
      <sheetData sheetId="1412"/>
      <sheetData sheetId="1413"/>
      <sheetData sheetId="1414"/>
      <sheetData sheetId="1415"/>
      <sheetData sheetId="1416"/>
      <sheetData sheetId="1417"/>
      <sheetData sheetId="1418"/>
      <sheetData sheetId="1419"/>
      <sheetData sheetId="1420"/>
      <sheetData sheetId="1421"/>
      <sheetData sheetId="1422"/>
      <sheetData sheetId="1423"/>
      <sheetData sheetId="1424"/>
      <sheetData sheetId="1425"/>
      <sheetData sheetId="1426"/>
      <sheetData sheetId="1427"/>
      <sheetData sheetId="1428"/>
      <sheetData sheetId="1429"/>
      <sheetData sheetId="1430"/>
      <sheetData sheetId="1431"/>
      <sheetData sheetId="1432"/>
      <sheetData sheetId="1433"/>
      <sheetData sheetId="1434"/>
      <sheetData sheetId="1435"/>
      <sheetData sheetId="1436"/>
      <sheetData sheetId="1437"/>
      <sheetData sheetId="1438"/>
      <sheetData sheetId="1439"/>
      <sheetData sheetId="1440"/>
      <sheetData sheetId="1441"/>
      <sheetData sheetId="1442"/>
      <sheetData sheetId="1443"/>
      <sheetData sheetId="1444"/>
      <sheetData sheetId="1445"/>
      <sheetData sheetId="1446"/>
      <sheetData sheetId="1447"/>
      <sheetData sheetId="1448"/>
      <sheetData sheetId="1449"/>
      <sheetData sheetId="1450"/>
      <sheetData sheetId="1451"/>
      <sheetData sheetId="1452"/>
      <sheetData sheetId="1453"/>
      <sheetData sheetId="1454"/>
      <sheetData sheetId="1455"/>
      <sheetData sheetId="1456"/>
      <sheetData sheetId="1457"/>
      <sheetData sheetId="1458"/>
      <sheetData sheetId="1459"/>
      <sheetData sheetId="1460"/>
      <sheetData sheetId="1461"/>
      <sheetData sheetId="1462"/>
      <sheetData sheetId="1463"/>
      <sheetData sheetId="1464"/>
      <sheetData sheetId="1465"/>
      <sheetData sheetId="1466"/>
      <sheetData sheetId="1467"/>
      <sheetData sheetId="1468"/>
      <sheetData sheetId="1469"/>
      <sheetData sheetId="1470"/>
      <sheetData sheetId="1471"/>
      <sheetData sheetId="1472"/>
      <sheetData sheetId="1473"/>
      <sheetData sheetId="1474"/>
      <sheetData sheetId="1475"/>
      <sheetData sheetId="1476"/>
      <sheetData sheetId="1477"/>
      <sheetData sheetId="1478"/>
      <sheetData sheetId="1479"/>
      <sheetData sheetId="1480"/>
      <sheetData sheetId="1481"/>
      <sheetData sheetId="1482"/>
      <sheetData sheetId="1483"/>
      <sheetData sheetId="1484"/>
      <sheetData sheetId="1485"/>
      <sheetData sheetId="1486"/>
      <sheetData sheetId="1487"/>
      <sheetData sheetId="1488"/>
      <sheetData sheetId="1489"/>
      <sheetData sheetId="1490"/>
      <sheetData sheetId="1491"/>
      <sheetData sheetId="1492"/>
      <sheetData sheetId="1493"/>
      <sheetData sheetId="1494"/>
      <sheetData sheetId="1495"/>
      <sheetData sheetId="1496"/>
      <sheetData sheetId="1497"/>
      <sheetData sheetId="1498"/>
      <sheetData sheetId="1499"/>
      <sheetData sheetId="1500"/>
      <sheetData sheetId="1501"/>
      <sheetData sheetId="1502"/>
      <sheetData sheetId="1503"/>
      <sheetData sheetId="1504"/>
      <sheetData sheetId="1505"/>
      <sheetData sheetId="1506"/>
      <sheetData sheetId="1507"/>
      <sheetData sheetId="1508"/>
      <sheetData sheetId="1509"/>
      <sheetData sheetId="1510"/>
      <sheetData sheetId="1511"/>
      <sheetData sheetId="1512"/>
      <sheetData sheetId="1513"/>
      <sheetData sheetId="1514"/>
      <sheetData sheetId="1515"/>
      <sheetData sheetId="1516"/>
      <sheetData sheetId="1517"/>
      <sheetData sheetId="1518"/>
      <sheetData sheetId="1519"/>
      <sheetData sheetId="1520"/>
      <sheetData sheetId="1521"/>
      <sheetData sheetId="1522"/>
      <sheetData sheetId="1523"/>
      <sheetData sheetId="1524"/>
      <sheetData sheetId="1525"/>
      <sheetData sheetId="1526"/>
      <sheetData sheetId="1527"/>
      <sheetData sheetId="1528"/>
      <sheetData sheetId="1529"/>
      <sheetData sheetId="1530"/>
      <sheetData sheetId="153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/>
      <sheetData sheetId="1551"/>
      <sheetData sheetId="1552"/>
      <sheetData sheetId="1553"/>
      <sheetData sheetId="1554"/>
      <sheetData sheetId="1555"/>
      <sheetData sheetId="1556"/>
      <sheetData sheetId="1557"/>
      <sheetData sheetId="1558"/>
      <sheetData sheetId="1559"/>
      <sheetData sheetId="1560"/>
      <sheetData sheetId="1561"/>
      <sheetData sheetId="1562"/>
      <sheetData sheetId="1563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/>
      <sheetData sheetId="1575"/>
      <sheetData sheetId="1576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/>
      <sheetData sheetId="1589"/>
      <sheetData sheetId="1590"/>
      <sheetData sheetId="1591"/>
      <sheetData sheetId="1592"/>
      <sheetData sheetId="1593"/>
      <sheetData sheetId="1594"/>
      <sheetData sheetId="1595"/>
      <sheetData sheetId="1596"/>
      <sheetData sheetId="1597"/>
      <sheetData sheetId="1598"/>
      <sheetData sheetId="1599"/>
      <sheetData sheetId="1600"/>
      <sheetData sheetId="1601"/>
      <sheetData sheetId="1602"/>
      <sheetData sheetId="1603"/>
      <sheetData sheetId="1604"/>
      <sheetData sheetId="1605"/>
      <sheetData sheetId="1606"/>
      <sheetData sheetId="1607"/>
      <sheetData sheetId="1608"/>
      <sheetData sheetId="1609"/>
      <sheetData sheetId="1610"/>
      <sheetData sheetId="1611"/>
      <sheetData sheetId="1612"/>
      <sheetData sheetId="1613"/>
      <sheetData sheetId="1614"/>
      <sheetData sheetId="1615"/>
      <sheetData sheetId="1616"/>
      <sheetData sheetId="1617"/>
      <sheetData sheetId="1618"/>
      <sheetData sheetId="1619"/>
      <sheetData sheetId="1620"/>
      <sheetData sheetId="1621"/>
      <sheetData sheetId="1622"/>
      <sheetData sheetId="1623"/>
      <sheetData sheetId="1624"/>
      <sheetData sheetId="1625"/>
      <sheetData sheetId="1626"/>
      <sheetData sheetId="1627"/>
      <sheetData sheetId="1628"/>
      <sheetData sheetId="1629"/>
      <sheetData sheetId="1630"/>
      <sheetData sheetId="1631"/>
      <sheetData sheetId="1632"/>
      <sheetData sheetId="1633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 refreshError="1"/>
      <sheetData sheetId="1678" refreshError="1"/>
      <sheetData sheetId="1679" refreshError="1"/>
      <sheetData sheetId="1680" refreshError="1"/>
      <sheetData sheetId="1681" refreshError="1"/>
      <sheetData sheetId="1682" refreshError="1"/>
      <sheetData sheetId="1683" refreshError="1"/>
      <sheetData sheetId="1684" refreshError="1"/>
      <sheetData sheetId="1685" refreshError="1"/>
      <sheetData sheetId="1686" refreshError="1"/>
      <sheetData sheetId="1687" refreshError="1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 refreshError="1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TAMBAHAN"/>
      <sheetName val="DISAIN RDS"/>
      <sheetName val="KOEFESIEN"/>
      <sheetName val="Rekap Biaya"/>
      <sheetName val="Kuantitas &amp; Harga"/>
      <sheetName val="Pekerjaan Utama"/>
      <sheetName val="%"/>
      <sheetName val="Informasi"/>
      <sheetName val="Peta Quarry"/>
      <sheetName val="Mobilisasi"/>
      <sheetName val="Perhitungan Mobilisasi Alat"/>
      <sheetName val="Lalu Lintas"/>
      <sheetName val="Jembatan Sementara"/>
      <sheetName val="Additional"/>
      <sheetName val="3-DIV2"/>
      <sheetName val="3-DIV3"/>
      <sheetName val="3-DIV3 (2)"/>
      <sheetName val="3-DIV3 (3)"/>
      <sheetName val="3-DIV3 (4)"/>
      <sheetName val="3-DIV4"/>
      <sheetName val="3-DIV5"/>
      <sheetName val="3-DIV5-LPAS"/>
      <sheetName val="Lean Concr"/>
      <sheetName val="Sand-Bedding"/>
      <sheetName val="3-DIV6"/>
      <sheetName val="3-DIV6 Lasbutag"/>
      <sheetName val="3-DIV7"/>
      <sheetName val="3-DIV7.1"/>
      <sheetName val="3-DIV8"/>
      <sheetName val="3-DIV9"/>
      <sheetName val="3-DIV10 LS-Rutin"/>
      <sheetName val="3-DIV10 Kuantitas"/>
      <sheetName val="3-DIV10 Analisa HSP"/>
      <sheetName val="SPESIFIKASI"/>
      <sheetName val="4-Basic Price"/>
      <sheetName val="4-formulir harga bahan"/>
      <sheetName val="4-Analisa Quarry"/>
      <sheetName val="5-Peralatan"/>
      <sheetName val="5-Peralatan (2)"/>
      <sheetName val="6-Agregat Halus &amp; Kasar"/>
      <sheetName val="6-Agregat Kelas A"/>
      <sheetName val="6-Agregat Kelas B"/>
      <sheetName val="6-Agregat Kelas C"/>
      <sheetName val="5_Peralat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3">
          <cell r="AW13">
            <v>47472.058636363639</v>
          </cell>
        </row>
        <row r="16">
          <cell r="AW16">
            <v>70230.073977639215</v>
          </cell>
        </row>
        <row r="24">
          <cell r="AW24">
            <v>293927.19306224468</v>
          </cell>
        </row>
      </sheetData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th AC Base nego"/>
      <sheetName val="Ana AC Base Nego"/>
      <sheetName val="analisa nego"/>
      <sheetName val="data kontrak"/>
      <sheetName val="ch"/>
      <sheetName val="srt"/>
      <sheetName val="Rekap PNW"/>
      <sheetName val="BOQ PNW"/>
      <sheetName val="Major"/>
      <sheetName val="Ana Pnw"/>
      <sheetName val="meth Pnw"/>
      <sheetName val="HSD"/>
      <sheetName val="PNW vs NEGO"/>
      <sheetName val="MOS"/>
      <sheetName val="Sche."/>
      <sheetName val="MOB"/>
      <sheetName val="Ana Hasil nego"/>
      <sheetName val="meth hsl nego"/>
      <sheetName val="Ana-K.250"/>
      <sheetName val="Meth-K.250"/>
      <sheetName val="Alat"/>
      <sheetName val="Staf"/>
      <sheetName val="Pengurus"/>
      <sheetName val="Pemilik"/>
      <sheetName val="Sub."/>
      <sheetName val="Sipil"/>
      <sheetName val="Ana Tack C"/>
      <sheetName val="Meth Tack C"/>
      <sheetName val="cost-alat"/>
      <sheetName val="Conf."/>
      <sheetName val="COV"/>
      <sheetName val="WORD"/>
      <sheetName val="S.ALAT"/>
      <sheetName val="S.ALAT.2"/>
      <sheetName val="Bobot"/>
      <sheetName val="OE vs FE "/>
      <sheetName val="BOQ Pamanukan"/>
      <sheetName val="WORD nego"/>
      <sheetName val="Pnw vs RAP"/>
      <sheetName val="Bangunan Utama"/>
      <sheetName val="Kuantitas &amp; Harga"/>
      <sheetName val="Agg Halus &amp; Kasar"/>
      <sheetName val="Sch-Jbt"/>
      <sheetName val="5-Peralatan"/>
      <sheetName val="HRG BHN"/>
      <sheetName val="Markup"/>
      <sheetName val="D &amp; W sizes"/>
      <sheetName val="ANAL_BOW"/>
      <sheetName val="5-ALAT(1)"/>
      <sheetName val="4-Basic Price"/>
      <sheetName val="H.Satuan"/>
      <sheetName val="Analisa"/>
      <sheetName val="bahan upah"/>
      <sheetName val="BOQ"/>
      <sheetName val="BALT"/>
      <sheetName val="REK"/>
      <sheetName val="BQ"/>
      <sheetName val="Meto"/>
      <sheetName val="K210"/>
      <sheetName val="BQ-E20-02(Rp)"/>
      <sheetName val="Rkp Analisa"/>
      <sheetName val="Basic"/>
      <sheetName val="anal_quari"/>
      <sheetName val="rekap"/>
      <sheetName val="escon"/>
      <sheetName val="MASTER Alat"/>
      <sheetName val="Material"/>
      <sheetName val="Hrg"/>
      <sheetName val="Analisa.Hourly"/>
      <sheetName val="Rek.Analisa"/>
      <sheetName val="sph"/>
      <sheetName val="Data"/>
      <sheetName val="hsd Upah"/>
      <sheetName val="hsd Alat"/>
      <sheetName val="BAHAN"/>
      <sheetName val="ANL"/>
      <sheetName val="Break_down"/>
      <sheetName val="ALAT1"/>
      <sheetName val="ALAT2 (TDK DIPAKAI)"/>
      <sheetName val="nama"/>
      <sheetName val="MARSHAL"/>
      <sheetName val="Upah Bahan"/>
      <sheetName val="Input"/>
      <sheetName val="2.1"/>
      <sheetName val="6.3(6)tkt"/>
      <sheetName val="BLANKO HIT."/>
      <sheetName val="NP"/>
      <sheetName val="BOQ Rutin Jalan"/>
      <sheetName val="Harga Dasar"/>
      <sheetName val="Daftar Harga Upah, Bahan ,Alat"/>
      <sheetName val="D7(1)"/>
      <sheetName val="Agregat Kasar+ Halus "/>
      <sheetName val="Sheet1"/>
      <sheetName val="Rekap Efektif"/>
      <sheetName val="Rekap Rutin"/>
      <sheetName val="Rekap Rutin Jembatan"/>
      <sheetName val="Harga Satuan"/>
      <sheetName val="HARGA ALAT"/>
      <sheetName val="DAF.ALAT"/>
      <sheetName val="gvl"/>
      <sheetName val="D4"/>
      <sheetName val="D6"/>
      <sheetName val="D8"/>
      <sheetName val="anal_hs"/>
      <sheetName val="TS MINGGUAN"/>
      <sheetName val="Rekap Direct Cost"/>
      <sheetName val="Tematik"/>
      <sheetName val="H-S 8.5b"/>
      <sheetName val="MPEL"/>
      <sheetName val="EQ_an"/>
      <sheetName val="PEKERJAAN PERSIAPAN"/>
      <sheetName val="Ans Kom Precast"/>
      <sheetName val="PJ"/>
      <sheetName val="UPAH &amp; BHN"/>
      <sheetName val="Lt 1"/>
      <sheetName val="lam-moi"/>
      <sheetName val="ES STG"/>
      <sheetName val="RAB"/>
      <sheetName val="Rekap RAP"/>
      <sheetName val="harg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B"/>
      <sheetName val="Hrg"/>
      <sheetName val="Anl (2)"/>
      <sheetName val="Sheet2"/>
      <sheetName val="Sheet3"/>
      <sheetName val="REK"/>
      <sheetName val="Analisa"/>
    </sheetNames>
    <sheetDataSet>
      <sheetData sheetId="0"/>
      <sheetData sheetId="1">
        <row r="8">
          <cell r="B8" t="str">
            <v>BAHAN</v>
          </cell>
          <cell r="D8" t="str">
            <v>M3</v>
          </cell>
          <cell r="E8" t="str">
            <v>Rp.</v>
          </cell>
          <cell r="F8">
            <v>240500</v>
          </cell>
        </row>
        <row r="9">
          <cell r="B9" t="str">
            <v>Batu Bata</v>
          </cell>
          <cell r="D9" t="str">
            <v>Bh</v>
          </cell>
          <cell r="E9" t="str">
            <v>Rp</v>
          </cell>
          <cell r="F9">
            <v>525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P"/>
      <sheetName val="4.1(1) , 4.1(2)"/>
      <sheetName val="Div 7"/>
      <sheetName val="8.4(7)"/>
      <sheetName val="Dia 50"/>
      <sheetName val="NP-2"/>
    </sheetNames>
    <sheetDataSet>
      <sheetData sheetId="0"/>
      <sheetData sheetId="1" refreshError="1"/>
      <sheetData sheetId="2"/>
      <sheetData sheetId="3"/>
      <sheetData sheetId="4" refreshError="1"/>
      <sheetData sheetId="5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P"/>
      <sheetName val="PR NIhil"/>
      <sheetName val="PR RUTIN (NIHIL)"/>
      <sheetName val="PR RUTIN"/>
      <sheetName val="REKAP"/>
      <sheetName val="A. Minor"/>
      <sheetName val="PC,TC,CAP"/>
      <sheetName val="PATOK KM, HM, RAMBU,MARKA"/>
      <sheetName val="Pembabatan"/>
      <sheetName val="rutin selokan tdk diperkeras"/>
      <sheetName val="rutin selokan diperkeras"/>
      <sheetName val="Gorong - 2"/>
      <sheetName val="Perawatan bahu diperkeras"/>
      <sheetName val="Agg B Bahu"/>
      <sheetName val="REKAP (2)"/>
      <sheetName val="Marka"/>
      <sheetName val="NP-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 refreshError="1"/>
      <sheetData sheetId="15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CLAIMER"/>
      <sheetName val="%"/>
      <sheetName val="MAJOR"/>
      <sheetName val="Peta Quarry"/>
      <sheetName val="Mobilisasi"/>
      <sheetName val="Perhitungan Mobilisasi Alat"/>
      <sheetName val="Lalu Lintas"/>
      <sheetName val="Jembatan Sementara"/>
      <sheetName val="Analisa K3"/>
      <sheetName val="4-Formulir harga bahan"/>
      <sheetName val="5-ALAT(1)"/>
      <sheetName val="5-ALAT(2)"/>
      <sheetName val="Agg Halus &amp; Kasar"/>
      <sheetName val="Agg A"/>
      <sheetName val="Agg B dan S"/>
      <sheetName val="Agg C"/>
      <sheetName val="Agg  CBR 60"/>
      <sheetName val="4-Analisa Quarry"/>
      <sheetName val="Informasi"/>
      <sheetName val="Calculation Sheets"/>
      <sheetName val="BOQ"/>
      <sheetName val="4-Basic Price"/>
      <sheetName val="Rekap"/>
      <sheetName val="terbilang"/>
      <sheetName val="D1"/>
      <sheetName val="D2"/>
      <sheetName val="D3"/>
      <sheetName val="D4"/>
      <sheetName val="D5"/>
      <sheetName val="D6"/>
      <sheetName val="D7(1)"/>
      <sheetName val="D7(2)"/>
      <sheetName val="D8(1)"/>
      <sheetName val="D8(2)"/>
      <sheetName val="D9"/>
      <sheetName val="D10 LS-Rutin"/>
      <sheetName val="D10 Kuantitas"/>
      <sheetName val="D10 Analisa HS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AW9">
            <v>321640.75668899063</v>
          </cell>
        </row>
        <row r="13">
          <cell r="AW13">
            <v>126884.76190476189</v>
          </cell>
        </row>
        <row r="15">
          <cell r="AW15">
            <v>279198.53632813622</v>
          </cell>
        </row>
        <row r="20">
          <cell r="AW20">
            <v>723606.15214114496</v>
          </cell>
        </row>
        <row r="24">
          <cell r="AW24">
            <v>335679.28125860426</v>
          </cell>
        </row>
        <row r="30">
          <cell r="AW30">
            <v>271487.58572945645</v>
          </cell>
        </row>
        <row r="38">
          <cell r="AW38">
            <v>677293.88285566517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8">
          <cell r="F8">
            <v>10252.380952380952</v>
          </cell>
        </row>
        <row r="9">
          <cell r="F9">
            <v>15452.380952380952</v>
          </cell>
        </row>
        <row r="10">
          <cell r="F10">
            <v>18423.809523809523</v>
          </cell>
        </row>
        <row r="75">
          <cell r="F75">
            <v>16050</v>
          </cell>
        </row>
        <row r="76">
          <cell r="F76">
            <v>3750000</v>
          </cell>
        </row>
        <row r="85">
          <cell r="F85">
            <v>193159.02112012813</v>
          </cell>
        </row>
        <row r="97">
          <cell r="F97">
            <v>16960</v>
          </cell>
        </row>
        <row r="108">
          <cell r="F108">
            <v>11000</v>
          </cell>
        </row>
        <row r="115">
          <cell r="F115">
            <v>325000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P"/>
      <sheetName val="K250 &amp; Besi"/>
      <sheetName val="NP (2)"/>
    </sheetNames>
    <sheetDataSet>
      <sheetData sheetId="0"/>
      <sheetData sheetId="1" refreshError="1"/>
      <sheetData sheetId="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P"/>
      <sheetName val="Siklop"/>
      <sheetName val="U - 32 Ulir"/>
      <sheetName val="Baja Struktur"/>
      <sheetName val="Pemb. Beton"/>
      <sheetName val="ANGKUT BONGKARAN"/>
      <sheetName val="Elastomeric"/>
      <sheetName val="Caison"/>
      <sheetName val="Btn Diafragma"/>
      <sheetName val="Gelagar"/>
      <sheetName val="NP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P"/>
      <sheetName val="9.1,9.2,9.3"/>
      <sheetName val="NP (3)"/>
    </sheetNames>
    <sheetDataSet>
      <sheetData sheetId="0"/>
      <sheetData sheetId="1"/>
      <sheetData sheetId="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B"/>
      <sheetName val="Hrg"/>
      <sheetName val="Anl (3)"/>
      <sheetName val="Sheet2"/>
      <sheetName val="Sheet3"/>
      <sheetName val="REK"/>
      <sheetName val="Analisa"/>
      <sheetName val="HK"/>
      <sheetName val="Met_ Minor"/>
      <sheetName val="3-DIV5"/>
      <sheetName val="rekap"/>
      <sheetName val="3-DIV4"/>
      <sheetName val="3-DIV3"/>
      <sheetName val="Concrete"/>
      <sheetName val="4-Basic Price"/>
      <sheetName val="Profil"/>
      <sheetName val="dft-harga"/>
      <sheetName val="Tabels"/>
      <sheetName val="Harga ALAT"/>
      <sheetName val="Harga BAHAN"/>
      <sheetName val="Harga uPAH"/>
      <sheetName val="5-Peralatan"/>
      <sheetName val="112-885"/>
      <sheetName val="persiapan"/>
      <sheetName val="Data Konsultan"/>
      <sheetName val="D9"/>
      <sheetName val="NP"/>
      <sheetName val="BOQ"/>
      <sheetName val="5-ALAT(1)"/>
      <sheetName val="Ch"/>
      <sheetName val="Kuantitas &amp; Harga"/>
      <sheetName val="D7"/>
    </sheetNames>
    <sheetDataSet>
      <sheetData sheetId="0">
        <row r="8">
          <cell r="B8" t="str">
            <v>BAHAN</v>
          </cell>
        </row>
      </sheetData>
      <sheetData sheetId="1">
        <row r="8">
          <cell r="B8" t="str">
            <v>BAHAN</v>
          </cell>
          <cell r="D8" t="str">
            <v>M3</v>
          </cell>
          <cell r="E8" t="str">
            <v>Rp.</v>
          </cell>
          <cell r="F8">
            <v>240500</v>
          </cell>
        </row>
        <row r="9">
          <cell r="B9" t="str">
            <v>Batu Bata</v>
          </cell>
          <cell r="D9" t="str">
            <v>Bh</v>
          </cell>
          <cell r="E9" t="str">
            <v>Rp</v>
          </cell>
          <cell r="F9">
            <v>525</v>
          </cell>
        </row>
        <row r="10">
          <cell r="B10" t="str">
            <v>Besi beton</v>
          </cell>
          <cell r="D10" t="str">
            <v>Kg</v>
          </cell>
          <cell r="E10" t="str">
            <v>Rp</v>
          </cell>
          <cell r="F10">
            <v>5000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DF-7"/>
      <sheetName val="DF-7 (2)"/>
      <sheetName val="Bill of Qty MEP"/>
      <sheetName val="BAHAN"/>
      <sheetName val="rincian per proyek"/>
      <sheetName val="NP"/>
      <sheetName val="H.Satuan"/>
      <sheetName val="NP (4)"/>
      <sheetName val="REF.ONLY"/>
      <sheetName val="SEX"/>
      <sheetName val="Upah+Bahan"/>
      <sheetName val="Material"/>
      <sheetName val="hrg-dsr"/>
      <sheetName val="PC"/>
      <sheetName val="Balok"/>
      <sheetName val="REF_ONLY"/>
      <sheetName val="HB "/>
      <sheetName val="Harsat_marina"/>
      <sheetName val="Isolasi Luar Dalam"/>
      <sheetName val="Isolasi Luar"/>
      <sheetName val="NAME"/>
      <sheetName val="DAF-1"/>
      <sheetName val="HRG BHN"/>
      <sheetName val="Fin-Bengkel"/>
      <sheetName val="Fin-Showroom"/>
      <sheetName val="Hal_Pagar"/>
      <sheetName val="Str-Bengkel"/>
      <sheetName val="Str-Showroom"/>
      <sheetName val="Harsat"/>
      <sheetName val="box culvert"/>
      <sheetName val="BQ_Tenis"/>
      <sheetName val="Arsitektur"/>
      <sheetName val="BOQ_Aula"/>
      <sheetName val="Prelim"/>
      <sheetName val="TOWN"/>
      <sheetName val="Master 1.0"/>
      <sheetName val="GRAND REKAP"/>
      <sheetName val="Factor"/>
      <sheetName val="DONGIA"/>
      <sheetName val="Alat"/>
      <sheetName val="Persiapan"/>
      <sheetName val="STRUKTUR"/>
      <sheetName val="Fill this out first..."/>
      <sheetName val="LISTRIK"/>
      <sheetName val="SW 6"/>
      <sheetName val="SW 5A"/>
      <sheetName val="CW 5"/>
      <sheetName val="CW 6"/>
      <sheetName val="Analisa"/>
      <sheetName val="ANALISA-A"/>
      <sheetName val="H.Material, Upah &amp; Alat"/>
      <sheetName val="Analisa H.Sat.Pek."/>
      <sheetName val="BD Div-2 sd 7.6"/>
      <sheetName val="HSD"/>
      <sheetName val="arab"/>
      <sheetName val="STR"/>
      <sheetName val="Pricing"/>
      <sheetName val="7.PEK-STRUKTUR"/>
      <sheetName val="DAFTAR HARGA"/>
      <sheetName val="NP-7"/>
      <sheetName val="HSLAIN-LAIN"/>
      <sheetName val="BoQ C4"/>
      <sheetName val="List of Eqp"/>
      <sheetName val="UPA"/>
      <sheetName val="BOQ"/>
      <sheetName val="Anls teknis"/>
      <sheetName val="DIV7"/>
      <sheetName val="DIV3"/>
      <sheetName val="DIV2"/>
      <sheetName val="Upah"/>
      <sheetName val="DIV-3"/>
      <sheetName val="DIV-7"/>
      <sheetName val="DIV-8"/>
      <sheetName val="rab - persiapan &amp; lantai-1"/>
      <sheetName val="Anl.2s.d4e"/>
      <sheetName val="REQDELTA"/>
      <sheetName val="Bill Of Quantity"/>
      <sheetName val="RAB"/>
      <sheetName val="H.SAT"/>
      <sheetName val="Sat Bah &amp; Up"/>
      <sheetName val="SAT"/>
      <sheetName val="PileCap"/>
      <sheetName val="Tie Beam GN"/>
      <sheetName val="DAF_2"/>
      <sheetName val="Blk-Mnl"/>
      <sheetName val="Klm-Mnl"/>
      <sheetName val="harga"/>
      <sheetName val="RAB T-175 TP"/>
      <sheetName val="Pipe"/>
      <sheetName val="I. Gen+Prelim"/>
      <sheetName val="Administrasi"/>
      <sheetName val="gvl"/>
      <sheetName val="NP(2)"/>
      <sheetName val="Statprod gab"/>
      <sheetName val="3-DIV4"/>
      <sheetName val="ahs1"/>
      <sheetName val="ahs3"/>
      <sheetName val="3-DIV2"/>
      <sheetName val="Material-mr"/>
      <sheetName val="Du_lieu"/>
      <sheetName val="DF-7_(2)1"/>
      <sheetName val="rincian_per_proyek1"/>
      <sheetName val="Bill_of_Qty_MEP1"/>
      <sheetName val="H_Material,_Upah_&amp;_Alat1"/>
      <sheetName val="Analisa_H_Sat_Pek_1"/>
      <sheetName val="H_Satuan1"/>
      <sheetName val="HB_1"/>
      <sheetName val="NP_(4)1"/>
      <sheetName val="BD_Div-2_sd_7_61"/>
      <sheetName val="REF_ONLY1"/>
      <sheetName val="SW_61"/>
      <sheetName val="SW_5A1"/>
      <sheetName val="CW_51"/>
      <sheetName val="CW_61"/>
      <sheetName val="7_PEK-STRUKTUR1"/>
      <sheetName val="DAFTAR_HARGA1"/>
      <sheetName val="BoQ_C41"/>
      <sheetName val="List_of_Eqp1"/>
      <sheetName val="HRG_BHN1"/>
      <sheetName val="Anls_teknis1"/>
      <sheetName val="rab_-_persiapan_&amp;_lantai-11"/>
      <sheetName val="Anl_2s_d4e1"/>
      <sheetName val="Bill_Of_Quantity1"/>
      <sheetName val="H_SAT1"/>
      <sheetName val="Statprod_gab1"/>
      <sheetName val="box_culvert1"/>
      <sheetName val="Isolasi_Luar_Dalam1"/>
      <sheetName val="Isolasi_Luar1"/>
      <sheetName val="DF-7_(2)"/>
      <sheetName val="rincian_per_proyek"/>
      <sheetName val="Bill_of_Qty_MEP"/>
      <sheetName val="H_Material,_Upah_&amp;_Alat"/>
      <sheetName val="Analisa_H_Sat_Pek_"/>
      <sheetName val="H_Satuan"/>
      <sheetName val="HB_"/>
      <sheetName val="NP_(4)"/>
      <sheetName val="BD_Div-2_sd_7_6"/>
      <sheetName val="SW_6"/>
      <sheetName val="SW_5A"/>
      <sheetName val="CW_5"/>
      <sheetName val="CW_6"/>
      <sheetName val="7_PEK-STRUKTUR"/>
      <sheetName val="DAFTAR_HARGA"/>
      <sheetName val="BoQ_C4"/>
      <sheetName val="List_of_Eqp"/>
      <sheetName val="HRG_BHN"/>
      <sheetName val="Anls_teknis"/>
      <sheetName val="rab_-_persiapan_&amp;_lantai-1"/>
      <sheetName val="Anl_2s_d4e"/>
      <sheetName val="Bill_Of_Quantity"/>
      <sheetName val="H_SAT"/>
      <sheetName val="Statprod_gab"/>
      <sheetName val="box_culvert"/>
      <sheetName val="Isolasi_Luar_Dalam"/>
      <sheetName val="Isolasi_Luar"/>
      <sheetName val="DF-7_(2)2"/>
      <sheetName val="rincian_per_proyek2"/>
      <sheetName val="Bill_of_Qty_MEP2"/>
      <sheetName val="H_Material,_Upah_&amp;_Alat2"/>
      <sheetName val="Analisa_H_Sat_Pek_2"/>
      <sheetName val="H_Satuan2"/>
      <sheetName val="HB_2"/>
      <sheetName val="NP_(4)2"/>
      <sheetName val="BD_Div-2_sd_7_62"/>
      <sheetName val="REF_ONLY2"/>
      <sheetName val="SW_62"/>
      <sheetName val="SW_5A2"/>
      <sheetName val="CW_52"/>
      <sheetName val="CW_62"/>
      <sheetName val="7_PEK-STRUKTUR2"/>
      <sheetName val="DAFTAR_HARGA2"/>
      <sheetName val="BoQ_C42"/>
      <sheetName val="List_of_Eqp2"/>
      <sheetName val="HRG_BHN2"/>
      <sheetName val="Anls_teknis2"/>
      <sheetName val="rab_-_persiapan_&amp;_lantai-12"/>
      <sheetName val="Anl_2s_d4e2"/>
      <sheetName val="Bill_Of_Quantity2"/>
      <sheetName val="H_SAT2"/>
      <sheetName val="Statprod_gab2"/>
      <sheetName val="box_culvert2"/>
      <sheetName val="Isolasi_Luar_Dalam2"/>
      <sheetName val="Isolasi_Luar2"/>
      <sheetName val="DF-7_(2)3"/>
      <sheetName val="rincian_per_proyek3"/>
      <sheetName val="Bill_of_Qty_MEP3"/>
      <sheetName val="H_Material,_Upah_&amp;_Alat3"/>
      <sheetName val="Analisa_H_Sat_Pek_3"/>
      <sheetName val="H_Satuan3"/>
      <sheetName val="HB_3"/>
      <sheetName val="NP_(4)3"/>
      <sheetName val="BD_Div-2_sd_7_63"/>
      <sheetName val="REF_ONLY3"/>
      <sheetName val="SW_63"/>
      <sheetName val="SW_5A3"/>
      <sheetName val="CW_53"/>
      <sheetName val="CW_63"/>
      <sheetName val="7_PEK-STRUKTUR3"/>
      <sheetName val="DAFTAR_HARGA3"/>
      <sheetName val="BoQ_C43"/>
      <sheetName val="List_of_Eqp3"/>
      <sheetName val="HRG_BHN3"/>
      <sheetName val="Anls_teknis3"/>
      <sheetName val="rab_-_persiapan_&amp;_lantai-13"/>
      <sheetName val="Anl_2s_d4e3"/>
      <sheetName val="Bill_Of_Quantity3"/>
      <sheetName val="H_SAT3"/>
      <sheetName val="Statprod_gab3"/>
      <sheetName val="box_culvert3"/>
      <sheetName val="Isolasi_Luar_Dalam3"/>
      <sheetName val="Isolasi_Luar3"/>
      <sheetName val="AHSP"/>
      <sheetName val="plumbing"/>
      <sheetName val="ANAL-1"/>
      <sheetName val="bhn "/>
      <sheetName val="FORM 3A"/>
      <sheetName val="List Material"/>
      <sheetName val="Sheet1"/>
      <sheetName val="List H.Bahan&amp;Upah"/>
      <sheetName val="Sheet3"/>
      <sheetName val="MHPP"/>
      <sheetName val="DAF-7"/>
      <sheetName val="Hargamat"/>
      <sheetName val="Item Baru"/>
      <sheetName val="Mall"/>
      <sheetName val="Analisa Baku ME"/>
      <sheetName val="REKAP STR T"/>
      <sheetName val="Blk_TIPE"/>
      <sheetName val="Blk-Mnl.notype"/>
      <sheetName val="ddg &amp; lain2"/>
      <sheetName val="Pelat"/>
      <sheetName val="Tangga"/>
      <sheetName val="PHU 05"/>
      <sheetName val="ganti rugi"/>
      <sheetName val="ANALISA 2"/>
      <sheetName val="ANALISA "/>
      <sheetName val="ANALISA 3"/>
      <sheetName val="ANALISA LS"/>
      <sheetName val="BAHAN "/>
      <sheetName val=" UPAH,ALAT"/>
      <sheetName val="SCHEDULE"/>
      <sheetName val="a"/>
      <sheetName val="upahbahan"/>
      <sheetName val="Upah Bahan"/>
      <sheetName val="Kuantitas &amp; Harga"/>
      <sheetName val="4-Basic Price"/>
      <sheetName val="D7(1)"/>
      <sheetName val="Tata Udara"/>
      <sheetName val="@UpahBahan"/>
      <sheetName val="TSS"/>
      <sheetName val="hs_ars"/>
      <sheetName val="INDEKS"/>
      <sheetName val="JABATAN"/>
      <sheetName val="DATA"/>
      <sheetName val="Rekap"/>
      <sheetName val="3-DIV5"/>
      <sheetName val="RATE&amp;FCTR"/>
      <sheetName val="3-DIV3"/>
      <sheetName val="K"/>
      <sheetName val="Group"/>
      <sheetName val="CH"/>
      <sheetName val="DAF.ALAT"/>
      <sheetName val="hrg-sat.pek"/>
      <sheetName val="304-06"/>
      <sheetName val="DU&amp;B"/>
      <sheetName val="BBM-03"/>
      <sheetName val="공사비 내역 (가)"/>
      <sheetName val="TBL_BANTU"/>
      <sheetName val="341271"/>
      <sheetName val="DRUP (ASLI)"/>
      <sheetName val="Bhn_upah"/>
      <sheetName val="Pekerjaan Utama"/>
      <sheetName val="Rekap Biaya"/>
      <sheetName val="Waktu"/>
      <sheetName val="Anls"/>
      <sheetName val="Basic"/>
      <sheetName val="SITE-E"/>
      <sheetName val="REKAPE"/>
      <sheetName val="rab me (by owner) "/>
      <sheetName val="BQ (by owner)"/>
      <sheetName val="rab me (fisik)"/>
      <sheetName val="DAF-2"/>
      <sheetName val="anaUTama"/>
      <sheetName val="01A- RAB"/>
      <sheetName val="BGN PENUNJANG"/>
      <sheetName val="BQ-4storey"/>
      <sheetName val="DIVI3"/>
      <sheetName val="anl"/>
      <sheetName val="4-Quarry"/>
      <sheetName val="MC0"/>
      <sheetName val="Daftar Upah_Material_Alat"/>
      <sheetName val="Quarry-rangas"/>
      <sheetName val="Rekapitulasi"/>
      <sheetName val="Det Str BT"/>
      <sheetName val="form"/>
      <sheetName val="LEMBAR1"/>
      <sheetName val="hardas"/>
      <sheetName val="own"/>
      <sheetName val="dasar"/>
      <sheetName val="tawar"/>
      <sheetName val="AGREGAT B"/>
      <sheetName val="HS-Divisi 3"/>
      <sheetName val="L-3(HRGSAT)"/>
      <sheetName val="HS-Divisi 2"/>
      <sheetName val="L-4(ANALISA)"/>
      <sheetName val="AHS"/>
      <sheetName val="ANALIS2"/>
      <sheetName val="SALURAN"/>
      <sheetName val="Div.7.7.2"/>
      <sheetName val="analis"/>
      <sheetName val="D.1.7"/>
      <sheetName val="D.1.5"/>
      <sheetName val="D.2.3"/>
      <sheetName val="D.2.2"/>
      <sheetName val="SAT-DAS"/>
      <sheetName val="isian"/>
      <sheetName val="Harga S Dasar UNTUK IDISI"/>
      <sheetName val="Analisa 2010"/>
      <sheetName val="HARGA SATUAN"/>
      <sheetName val="sATUAN"/>
      <sheetName val="a.4"/>
      <sheetName val="a.2"/>
      <sheetName val="DC"/>
      <sheetName val="Staff"/>
      <sheetName val="BUL"/>
      <sheetName val="Lain2"/>
      <sheetName val="Lamp2HS"/>
      <sheetName val="DF-7_(2)4"/>
      <sheetName val="rincian_per_proyek4"/>
      <sheetName val="Bill_of_Qty_MEP4"/>
      <sheetName val="H_Material,_Upah_&amp;_Alat4"/>
      <sheetName val="Analisa_H_Sat_Pek_4"/>
      <sheetName val="H_Satuan4"/>
      <sheetName val="HB_4"/>
      <sheetName val="NP_(4)4"/>
      <sheetName val="BD_Div-2_sd_7_64"/>
      <sheetName val="REF_ONLY4"/>
      <sheetName val="SW_64"/>
      <sheetName val="SW_5A4"/>
      <sheetName val="CW_54"/>
      <sheetName val="CW_64"/>
      <sheetName val="7_PEK-STRUKTUR4"/>
      <sheetName val="DAFTAR_HARGA4"/>
      <sheetName val="BoQ_C44"/>
      <sheetName val="List_of_Eqp4"/>
      <sheetName val="HRG_BHN4"/>
      <sheetName val="Anls_teknis4"/>
      <sheetName val="rab_-_persiapan_&amp;_lantai-14"/>
      <sheetName val="Anl_2s_d4e4"/>
      <sheetName val="Bill_Of_Quantity4"/>
      <sheetName val="H_SAT4"/>
      <sheetName val="Statprod_gab4"/>
      <sheetName val="box_culvert4"/>
      <sheetName val="Isolasi_Luar_Dalam4"/>
      <sheetName val="Isolasi_Luar4"/>
      <sheetName val="Sat_Bah_&amp;_Up"/>
      <sheetName val="Tie_Beam_GN"/>
      <sheetName val="RAB_T-175_TP"/>
      <sheetName val="I__Gen+Prelim"/>
      <sheetName val="bhn_"/>
      <sheetName val="FORM_3A"/>
      <sheetName val="List_Material"/>
      <sheetName val="List_H_Bahan&amp;Upah"/>
      <sheetName val="Fill_this_out_first___"/>
      <sheetName val="Master_1_0"/>
      <sheetName val="Item_Baru"/>
      <sheetName val="Analisa_Baku_ME"/>
      <sheetName val="REKAP_STR_T"/>
      <sheetName val="Blk-Mnl_notype"/>
      <sheetName val="ddg_&amp;_lain2"/>
      <sheetName val="PHU_05"/>
      <sheetName val="ganti_rugi"/>
      <sheetName val="ANALISA_2"/>
      <sheetName val="ANALISA_"/>
      <sheetName val="ANALISA_3"/>
      <sheetName val="ANALISA_LS"/>
      <sheetName val="BAHAN_"/>
      <sheetName val="_UPAH,ALAT"/>
      <sheetName val="Upah_Bahan"/>
      <sheetName val="Kuantitas_&amp;_Harga"/>
      <sheetName val="4-Basic_Price"/>
      <sheetName val="Tata_Udara"/>
      <sheetName val="GRAND_REKAP"/>
      <sheetName val="DAF_ALAT"/>
      <sheetName val="hrg-sat_pek"/>
      <sheetName val="DF-7_(2)5"/>
      <sheetName val="rincian_per_proyek5"/>
      <sheetName val="Bill_of_Qty_MEP5"/>
      <sheetName val="H_Material,_Upah_&amp;_Alat5"/>
      <sheetName val="Analisa_H_Sat_Pek_5"/>
      <sheetName val="H_Satuan5"/>
      <sheetName val="HB_5"/>
      <sheetName val="NP_(4)5"/>
      <sheetName val="BD_Div-2_sd_7_65"/>
      <sheetName val="REF_ONLY5"/>
      <sheetName val="SW_65"/>
      <sheetName val="SW_5A5"/>
      <sheetName val="CW_55"/>
      <sheetName val="CW_65"/>
      <sheetName val="7_PEK-STRUKTUR5"/>
      <sheetName val="DAFTAR_HARGA5"/>
      <sheetName val="BoQ_C45"/>
      <sheetName val="List_of_Eqp5"/>
      <sheetName val="HRG_BHN5"/>
      <sheetName val="Anls_teknis5"/>
      <sheetName val="rab_-_persiapan_&amp;_lantai-15"/>
      <sheetName val="Anl_2s_d4e5"/>
      <sheetName val="Bill_Of_Quantity5"/>
      <sheetName val="H_SAT5"/>
      <sheetName val="Statprod_gab5"/>
      <sheetName val="box_culvert5"/>
      <sheetName val="Isolasi_Luar_Dalam5"/>
      <sheetName val="Isolasi_Luar5"/>
      <sheetName val="Sat_Bah_&amp;_Up1"/>
      <sheetName val="Tie_Beam_GN1"/>
      <sheetName val="RAB_T-175_TP1"/>
      <sheetName val="I__Gen+Prelim1"/>
      <sheetName val="bhn_1"/>
      <sheetName val="FORM_3A1"/>
      <sheetName val="List_Material1"/>
      <sheetName val="List_H_Bahan&amp;Upah1"/>
      <sheetName val="Fill_this_out_first___1"/>
      <sheetName val="Master_1_01"/>
      <sheetName val="Item_Baru1"/>
      <sheetName val="Analisa_Baku_ME1"/>
      <sheetName val="REKAP_STR_T1"/>
      <sheetName val="Blk-Mnl_notype1"/>
      <sheetName val="ddg_&amp;_lain21"/>
      <sheetName val="PHU_051"/>
      <sheetName val="ganti_rugi1"/>
      <sheetName val="ANALISA_21"/>
      <sheetName val="ANALISA_1"/>
      <sheetName val="ANALISA_31"/>
      <sheetName val="ANALISA_LS1"/>
      <sheetName val="BAHAN_1"/>
      <sheetName val="_UPAH,ALAT1"/>
      <sheetName val="Upah_Bahan1"/>
      <sheetName val="Kuantitas_&amp;_Harga1"/>
      <sheetName val="4-Basic_Price1"/>
      <sheetName val="Tata_Udara1"/>
      <sheetName val="GRAND_REKAP1"/>
      <sheetName val="DAF_ALAT1"/>
      <sheetName val="hrg-sat_pek1"/>
      <sheetName val="ANL 2004"/>
      <sheetName val="BAG-2"/>
      <sheetName val="daftar"/>
      <sheetName val=" AnaBah"/>
      <sheetName val="Analisa K"/>
      <sheetName val="Man_Power_Const"/>
      <sheetName val="COST-SUM"/>
      <sheetName val="ANALISA (2)"/>
      <sheetName val="Upah "/>
      <sheetName val="analisa Harsat"/>
      <sheetName val="S_perny &amp; CV_lama"/>
      <sheetName val="Penawaran"/>
      <sheetName val="Elektrikal"/>
      <sheetName val="DIV 3"/>
      <sheetName val="DIV 4"/>
      <sheetName val="DIV 6"/>
      <sheetName val="DIV 7c"/>
      <sheetName val="DIV 8"/>
      <sheetName val="RAB (OK)"/>
      <sheetName val="BNAIII"/>
      <sheetName val="Up Bhn5"/>
      <sheetName val="Harga Bahan"/>
      <sheetName val="BAG-III"/>
      <sheetName val="RAB_HREZ"/>
      <sheetName val="ANAL_HREZ"/>
      <sheetName val="B.T"/>
      <sheetName val="Harga Bahan Fabrikasi"/>
      <sheetName val="Agregat ABC"/>
      <sheetName val="NP-10"/>
      <sheetName val="NP-6"/>
      <sheetName val="NP-8"/>
      <sheetName val="extern"/>
      <sheetName val="Hrg"/>
      <sheetName val="Alat B"/>
      <sheetName val="Bahan B"/>
      <sheetName val="Upah B"/>
      <sheetName val="IPL_SCHEDULE"/>
      <sheetName val="ESCON"/>
      <sheetName val="GENERAL"/>
      <sheetName val="RAP"/>
      <sheetName val="Rekap Direct Cost"/>
      <sheetName val="SAT-BHN"/>
      <sheetName val="Basic P"/>
      <sheetName val="ANAL.BOW"/>
      <sheetName val="map"/>
      <sheetName val="7.1(3)"/>
      <sheetName val="NAMES"/>
      <sheetName val="Sheet2"/>
      <sheetName val="SCH"/>
      <sheetName val="OP.ALAT"/>
      <sheetName val="ANTEK"/>
      <sheetName val="2C"/>
      <sheetName val="Mayor"/>
      <sheetName val="SUB"/>
      <sheetName val="JMLH ALAT"/>
      <sheetName val="UPH,BHN,ALT"/>
      <sheetName val="Analis harga"/>
      <sheetName val="daf-3(OK)"/>
      <sheetName val="daf-7(OK)"/>
      <sheetName val="Hrg-Das"/>
      <sheetName val="PNT"/>
      <sheetName val="Perm. Test"/>
      <sheetName val="lampiran"/>
      <sheetName val="B"/>
      <sheetName val="Antek1"/>
      <sheetName val="LUMPSUM"/>
      <sheetName val="Contract-Data"/>
      <sheetName val="bhn FINAL"/>
      <sheetName val="ana_struktur"/>
      <sheetName val="Sat Bah _ Up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nge"/>
      <sheetName val="Daftar"/>
      <sheetName val="SRT"/>
      <sheetName val="Sipil"/>
      <sheetName val="Rkp"/>
      <sheetName val="BOQ"/>
      <sheetName val="Ana"/>
      <sheetName val="SDY"/>
      <sheetName val="Meto"/>
      <sheetName val="Mos"/>
      <sheetName val="Lamp 1"/>
      <sheetName val="Lamp.12"/>
      <sheetName val="Lamp.11"/>
      <sheetName val="Sche"/>
      <sheetName val="u_Alat"/>
      <sheetName val="Inti"/>
      <sheetName val="Hitung"/>
      <sheetName val="Agg.A"/>
      <sheetName val="Ana .A"/>
      <sheetName val="Sheet1"/>
      <sheetName val="Alat"/>
      <sheetName val="Staf"/>
      <sheetName val="METODE"/>
      <sheetName val="BASIC"/>
      <sheetName val="BT KALI"/>
      <sheetName val="ONSITE"/>
      <sheetName val="PASIR"/>
      <sheetName val="Meth "/>
      <sheetName val="NP (2)"/>
      <sheetName val="Isolasi Luar Dalam"/>
      <sheetName val="Isolasi Luar"/>
      <sheetName val="meth hsl nego"/>
      <sheetName val="Hargamat"/>
      <sheetName val="H-BHN"/>
      <sheetName val="Metod TWR"/>
      <sheetName val="Material"/>
      <sheetName val="NP"/>
      <sheetName val="Bangunan Utama"/>
      <sheetName val="Anal_Gorong2"/>
      <sheetName val="Sheet1 (2)"/>
      <sheetName val="Analisa Harga"/>
      <sheetName val="Beton"/>
      <sheetName val="Cover"/>
      <sheetName val="D4"/>
      <sheetName val="D6"/>
      <sheetName val="D7"/>
      <sheetName val="D8"/>
      <sheetName val="PAD-F"/>
      <sheetName val="ANSAT K'AYI"/>
      <sheetName val="Rekap"/>
      <sheetName val="Harga ME "/>
      <sheetName val="Lt 1"/>
      <sheetName val="TIME SCHEDULE (AWAL) (3)"/>
      <sheetName val="TIME SCHEDULE (AWAL) (2)"/>
      <sheetName val="7.3.1 PD"/>
      <sheetName val="BQ-E20-02(Rp)"/>
      <sheetName val="Ch"/>
      <sheetName val="Perhitungan RAB"/>
      <sheetName val="DAFTAR HARGA"/>
      <sheetName val="Harga"/>
      <sheetName val="Analisa"/>
      <sheetName val="Traf&amp;Genst"/>
      <sheetName val="Rekap Direct Cost"/>
      <sheetName val="main summary"/>
      <sheetName val="Rekap Prelim"/>
      <sheetName val="Mat"/>
      <sheetName val="Fill this out first___"/>
      <sheetName val="Galian batu"/>
      <sheetName val="B - Norelec"/>
      <sheetName val="DAF-1"/>
      <sheetName val="MU"/>
      <sheetName val="5-ALAT(1)"/>
      <sheetName val="Har Sat"/>
      <sheetName val="4-Basic Price"/>
      <sheetName val="STR"/>
      <sheetName val="AHS"/>
      <sheetName val="HARSAT UPAH &amp; BAHAN"/>
      <sheetName val="HRG BHN"/>
      <sheetName val="ESCON"/>
      <sheetName val="PANEL"/>
      <sheetName val="Analisa Upah &amp; Bahan Plum"/>
      <sheetName val="H.Satuan"/>
      <sheetName val="Anl"/>
      <sheetName val="SEX"/>
      <sheetName val="Master 1.0"/>
      <sheetName val="Daf 1"/>
      <sheetName val="Rincian Mingguan"/>
      <sheetName val="Data"/>
      <sheetName val="RAB Kuantitas &amp; Harga"/>
      <sheetName val="Basic Price"/>
      <sheetName val="NAME"/>
      <sheetName val="input"/>
      <sheetName val="Material&amp;Alat"/>
      <sheetName val="DB"/>
      <sheetName val="RKP-BOQ"/>
      <sheetName val="Kuantitas &amp; Harga"/>
      <sheetName val="3-DIV2"/>
      <sheetName val="2-BOQ"/>
      <sheetName val="BASIC PRICE "/>
      <sheetName val="Quarry-rangas"/>
      <sheetName val="#REF"/>
      <sheetName val="Peralatan"/>
      <sheetName val="S_DAYA"/>
      <sheetName val="gabungan (2)"/>
      <sheetName val="Anal Quarry"/>
      <sheetName val="Resume_Analisa"/>
      <sheetName val="BAHAN"/>
      <sheetName val="SAT"/>
      <sheetName val="ana_str"/>
      <sheetName val="ANALISA SBU"/>
      <sheetName val="DIVISI 3"/>
      <sheetName val="HARSATALAT"/>
      <sheetName val=" HARGA UPAH, BAHAN,ALAT"/>
      <sheetName val="schedule"/>
      <sheetName val="K.000"/>
      <sheetName val="RAB"/>
      <sheetName val="UPAH BAHAN "/>
      <sheetName val="DEPR"/>
      <sheetName val="DAFTAR_ISI"/>
      <sheetName val="AN-KAB 2"/>
      <sheetName val="ANALIS2"/>
      <sheetName val="div7"/>
      <sheetName val="Abpek"/>
      <sheetName val="HARGA DSR"/>
      <sheetName val="Har.Sat."/>
      <sheetName val="MP"/>
      <sheetName val="isian"/>
      <sheetName val="Analis alat"/>
      <sheetName val="Sagaranten-Demix"/>
      <sheetName val="DAF-2"/>
      <sheetName val="GVL"/>
      <sheetName val="bbtest2"/>
      <sheetName val="Div2"/>
      <sheetName val="SUR-HARGA"/>
      <sheetName val="Isolasi_Luar_Dalam1"/>
      <sheetName val="Isolasi_Luar1"/>
      <sheetName val="metode.rutin"/>
      <sheetName val="Komponen"/>
      <sheetName val="K210"/>
      <sheetName val="HSBU "/>
      <sheetName val="Upah+Bahan"/>
      <sheetName val="Upah_Bahan"/>
      <sheetName val="41,9&amp;36,3"/>
      <sheetName val="Harga Satuan"/>
      <sheetName val="ANALISA HARGA SATUAN"/>
      <sheetName val="UPAH"/>
      <sheetName val="D3"/>
      <sheetName val="Hargamaterial"/>
      <sheetName val="NP(2)"/>
      <sheetName val="KoefExc_Dump_Vibro"/>
      <sheetName val="BasicPrice"/>
      <sheetName val="Anal-1"/>
      <sheetName val="Analisa Upah _ Bahan Plum"/>
      <sheetName val="Bill of Qty M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B"/>
      <sheetName val="Hrg"/>
      <sheetName val="Anl (3)"/>
      <sheetName val="Sheet2"/>
      <sheetName val="Sheet3"/>
      <sheetName val="REK"/>
      <sheetName val="Analisa"/>
      <sheetName val="Analisa Upah &amp; Bahan Plum"/>
      <sheetName val="Lamp.2,3&amp;4"/>
      <sheetName val="harga"/>
      <sheetName val="Hargasatuan"/>
      <sheetName val="AHS"/>
      <sheetName val="rekap"/>
      <sheetName val="HPP_19_"/>
      <sheetName val="Daftar Harga &amp; Upah"/>
      <sheetName val="harsat"/>
      <sheetName val="H.Satuan"/>
      <sheetName val="ahs3"/>
      <sheetName val="Elektrikal"/>
      <sheetName val="BAHAN &amp; UPAH"/>
      <sheetName val="compaction"/>
      <sheetName val="Fill this out first___"/>
      <sheetName val="Upah-Bahan-Alat"/>
      <sheetName val="Data"/>
      <sheetName val="DRUP (ASLI)"/>
      <sheetName val="Basic Price"/>
      <sheetName val="METODE"/>
      <sheetName val="BASIC"/>
      <sheetName val="BT KALI"/>
      <sheetName val="ONSITE"/>
      <sheetName val="3-DIV2"/>
      <sheetName val="PileCap"/>
      <sheetName val="BAHAN"/>
      <sheetName val="REKAP_Akap"/>
      <sheetName val="NP"/>
      <sheetName val="ahs1"/>
      <sheetName val="Rincian"/>
      <sheetName val="FINISHING"/>
      <sheetName val="Unit Rate"/>
      <sheetName val="Peralatan"/>
      <sheetName val="REQDELTA"/>
      <sheetName val="3-DIV5"/>
      <sheetName val="Analisa Upah _ Bahan Plum"/>
      <sheetName val="Market"/>
      <sheetName val="analisa bor _ubah"/>
      <sheetName val="HSD"/>
      <sheetName val="MAPDC"/>
      <sheetName val="bilangan"/>
      <sheetName val="BQ"/>
      <sheetName val="4-Basic Price"/>
      <sheetName val="dft-harga"/>
      <sheetName val="Tabels"/>
      <sheetName val="D7(1)"/>
      <sheetName val="5-ALAT(1)"/>
      <sheetName val="5-Peralatan"/>
      <sheetName val="Rekap Anl.SNI"/>
      <sheetName val="Sat. Pek."/>
      <sheetName val="NP-4"/>
      <sheetName val="koef-beton"/>
      <sheetName val="DH"/>
      <sheetName val="3-DIV4"/>
      <sheetName val="D9"/>
      <sheetName val="Master 1.0"/>
      <sheetName val="ANSAT K'AYI"/>
      <sheetName val="Upah"/>
      <sheetName val="Daf 1"/>
      <sheetName val="UMUR ALAT"/>
      <sheetName val="FAKTOR MODAL CRF"/>
      <sheetName val="PLANT"/>
      <sheetName val="MAP"/>
      <sheetName val="analat"/>
      <sheetName val="Rekap Anl"/>
      <sheetName val="HS-1"/>
      <sheetName val="Material"/>
      <sheetName val="Bill of Qty MEP"/>
      <sheetName val="ANALISA SBU"/>
      <sheetName val="FAK"/>
      <sheetName val="NP-2"/>
      <sheetName val="8.4(7)"/>
      <sheetName val="dayvol adibarat"/>
      <sheetName val="URAIAN ANALIS"/>
      <sheetName val="6.06(46)"/>
      <sheetName val="Har Sat"/>
      <sheetName val="PT."/>
      <sheetName val="Analisa Quarry"/>
      <sheetName val="Kuantitas &amp; Harga"/>
      <sheetName val="dongia (2)"/>
      <sheetName val="giathanh1"/>
      <sheetName val="SAT-DAS"/>
      <sheetName val="Upah dasar"/>
      <sheetName val="Harga Sat Dasar"/>
    </sheetNames>
    <sheetDataSet>
      <sheetData sheetId="0">
        <row r="8">
          <cell r="B8" t="str">
            <v>BAHAN</v>
          </cell>
        </row>
      </sheetData>
      <sheetData sheetId="1">
        <row r="8">
          <cell r="B8" t="str">
            <v>BAHAN</v>
          </cell>
          <cell r="D8" t="str">
            <v>M3</v>
          </cell>
          <cell r="E8" t="str">
            <v>Rp.</v>
          </cell>
          <cell r="F8">
            <v>240500</v>
          </cell>
        </row>
        <row r="9">
          <cell r="B9" t="str">
            <v>Batu Bata</v>
          </cell>
          <cell r="D9" t="str">
            <v>Bh</v>
          </cell>
          <cell r="E9" t="str">
            <v>Rp</v>
          </cell>
          <cell r="F9">
            <v>525</v>
          </cell>
        </row>
        <row r="10">
          <cell r="B10" t="str">
            <v>Besi beton</v>
          </cell>
          <cell r="D10" t="str">
            <v>Kg</v>
          </cell>
          <cell r="E10" t="str">
            <v>Rp</v>
          </cell>
          <cell r="F10">
            <v>5000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B"/>
      <sheetName val="Hrg"/>
      <sheetName val="Anl (2)"/>
      <sheetName val="Sheet2"/>
      <sheetName val="Sheet3"/>
      <sheetName val="Upah&amp;Bahan"/>
      <sheetName val="Hargasatuan"/>
      <sheetName val="rekap"/>
      <sheetName val="HIDRO"/>
      <sheetName val="Mobilisasi"/>
      <sheetName val="NP-7"/>
      <sheetName val="HSLAIN-LAIN"/>
      <sheetName val="Harga Dasar"/>
      <sheetName val="HRG BHN"/>
      <sheetName val="AN. TAMPL"/>
      <sheetName val="Analisa Upah &amp; Bahan Plum"/>
      <sheetName val="Bill of Qty MEP"/>
      <sheetName val="AHS"/>
      <sheetName val="BAHAN &amp; UPAH"/>
      <sheetName val="REK"/>
      <sheetName val="Analisa"/>
      <sheetName val="An. Quarry"/>
      <sheetName val="DK&amp;H"/>
      <sheetName val="DAFTAR HARGA"/>
      <sheetName val="Sumber Daya"/>
      <sheetName val="Div6"/>
      <sheetName val="ANAL.BOW"/>
      <sheetName val="HARSAT"/>
      <sheetName val="Cover Depan"/>
      <sheetName val="Harga Satuan"/>
      <sheetName val="Kuantitas &amp; Harga"/>
      <sheetName val="GASATAGG.XLS"/>
      <sheetName val="koef-beton"/>
      <sheetName val="Peralatan"/>
      <sheetName val="3-DIV3"/>
      <sheetName val="5-Peralatan"/>
      <sheetName val="Supl.X"/>
      <sheetName val="Rekap Anl.SNI"/>
      <sheetName val="3-DIV4"/>
      <sheetName val="3-DIV5"/>
      <sheetName val="isian"/>
      <sheetName val="H.Satuan"/>
      <sheetName val="UPAH"/>
      <sheetName val="Hgsat07"/>
      <sheetName val="Bahan"/>
      <sheetName val="HB"/>
      <sheetName val="B - Norelec"/>
      <sheetName val="Analisa Alat"/>
      <sheetName val="anal_hs"/>
      <sheetName val="info"/>
      <sheetName val="Basic Price"/>
      <sheetName val="L_11"/>
      <sheetName val="L_13"/>
      <sheetName val="plant"/>
      <sheetName val="LAMP-7"/>
      <sheetName val="LAMP-5"/>
      <sheetName val="L_9"/>
      <sheetName val="Analisa-Harga"/>
      <sheetName val="5-ALAT(1)"/>
      <sheetName val="4-Basic Price"/>
      <sheetName val="Cover"/>
      <sheetName val="boq"/>
      <sheetName val="Harga Sat Dasar"/>
      <sheetName val="UMUR ALAT"/>
      <sheetName val="FAKTOR MODAL CRF"/>
      <sheetName val="PT."/>
      <sheetName val="Analisa Quarry"/>
    </sheetNames>
    <sheetDataSet>
      <sheetData sheetId="0">
        <row r="8">
          <cell r="B8" t="str">
            <v>BAHAN</v>
          </cell>
        </row>
      </sheetData>
      <sheetData sheetId="1">
        <row r="8">
          <cell r="B8" t="str">
            <v>BAHAN</v>
          </cell>
          <cell r="D8" t="str">
            <v>M3</v>
          </cell>
          <cell r="E8" t="str">
            <v>Rp.</v>
          </cell>
          <cell r="F8">
            <v>240500</v>
          </cell>
        </row>
        <row r="9">
          <cell r="B9" t="str">
            <v>Batu Bata</v>
          </cell>
          <cell r="D9" t="str">
            <v>Bh</v>
          </cell>
          <cell r="E9" t="str">
            <v>Rp</v>
          </cell>
          <cell r="F9">
            <v>525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"/>
      <sheetName val="CH"/>
      <sheetName val="Minat"/>
      <sheetName val="perbandingan"/>
      <sheetName val="SRT"/>
      <sheetName val="Rek"/>
      <sheetName val="BQ"/>
      <sheetName val="Ana.Maj"/>
      <sheetName val="Sheet1"/>
      <sheetName val="Sheet2"/>
      <sheetName val="Meth"/>
      <sheetName val="hsd"/>
      <sheetName val="Ana.+aspal"/>
      <sheetName val="Lamp.Meth"/>
      <sheetName val="Ana.Non "/>
      <sheetName val="Meth.Non"/>
      <sheetName val="MOS"/>
      <sheetName val="AN-E"/>
      <sheetName val="ALAT"/>
      <sheetName val="PENG."/>
      <sheetName val="PENG.2"/>
      <sheetName val="PENG.3"/>
      <sheetName val="Major"/>
      <sheetName val="CHECK"/>
      <sheetName val="GEL"/>
      <sheetName val="STAF"/>
      <sheetName val="ORG2"/>
      <sheetName val="CUR"/>
      <sheetName val="KOP"/>
      <sheetName val="IND"/>
      <sheetName val="dft-harga"/>
      <sheetName val="Tabels"/>
      <sheetName val="AN_E"/>
      <sheetName val="meth hsl nego"/>
      <sheetName val="Rekap Biaya"/>
      <sheetName val="BASIC"/>
      <sheetName val="#REF"/>
      <sheetName val="Rekap-Bdg"/>
      <sheetName val="Material"/>
      <sheetName val="DAFTAR  BESI IWF"/>
      <sheetName val="Harsat Upah"/>
      <sheetName val="DAFTAR BESI KANAL C SIKU"/>
      <sheetName val="Elektrikal"/>
      <sheetName val="RAB"/>
      <sheetName val="Pipe"/>
      <sheetName val="Analisa Harga Satuan"/>
      <sheetName val="5-ALAT(1)"/>
      <sheetName val="BAHAN 2017"/>
      <sheetName val="AN STR"/>
      <sheetName val="AN MEP"/>
      <sheetName val="AN BONGKARAN"/>
      <sheetName val="UPAH"/>
      <sheetName val="Ind.MP Sch."/>
      <sheetName val="RAB 2007"/>
      <sheetName val="Cover Daf-2"/>
      <sheetName val="L-Mechanical"/>
      <sheetName val="HARSAT"/>
      <sheetName val="INFORMASI"/>
      <sheetName val="Sales"/>
      <sheetName val="Cover"/>
      <sheetName val="BoQ"/>
      <sheetName val="FINISHING"/>
      <sheetName val="TABEL-DETASIR"/>
      <sheetName val="Harga Satuan"/>
      <sheetName val="Meto"/>
      <sheetName val="FORM X COST"/>
      <sheetName val="_x0000__x0000__x0000__x0000_"/>
      <sheetName val=""/>
      <sheetName val="Perm. Test"/>
      <sheetName val="DK&amp;H"/>
      <sheetName val="Kuantitas &amp; Harga"/>
      <sheetName val="Data-pendukung"/>
      <sheetName val="Anal-BM"/>
      <sheetName val="Upah&amp;Bahan"/>
      <sheetName val="NP"/>
      <sheetName val="NP (2)"/>
      <sheetName val="HGB DUMAI"/>
      <sheetName val="RAB Kuantitas &amp; Harga"/>
      <sheetName val="Mobilisasi"/>
      <sheetName val="NM"/>
      <sheetName val="Data"/>
      <sheetName val="Basic Price"/>
      <sheetName val="REKAP MINGGUAN"/>
      <sheetName val="ME"/>
      <sheetName val="GALIAN"/>
      <sheetName val="G Sal"/>
      <sheetName val="4-Basic Price"/>
      <sheetName val="Hrg"/>
      <sheetName val="Analisa-Harga"/>
      <sheetName val="H.Satuan"/>
      <sheetName val="marka"/>
      <sheetName val="Contract-Data"/>
      <sheetName val="Anal"/>
      <sheetName val="HSD "/>
      <sheetName val="5-Peralatan"/>
      <sheetName val="PERALATAN"/>
      <sheetName val="Analisa &amp; Upah"/>
      <sheetName val="Rekap"/>
      <sheetName val="Analis"/>
      <sheetName val="Rkp."/>
      <sheetName val="Form I"/>
      <sheetName val="Bahan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ell 35 kg"/>
      <sheetName val="ANGKUT BONGKARAN"/>
      <sheetName val="B.Pratekan"/>
      <sheetName val="pembongkaran,elastomerik"/>
    </sheetNames>
    <sheetDataSet>
      <sheetData sheetId="0"/>
      <sheetData sheetId="1"/>
      <sheetData sheetId="2" refreshError="1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CLAIMER"/>
      <sheetName val="%"/>
      <sheetName val="MAJOR"/>
      <sheetName val="Peta Quarry"/>
      <sheetName val="Perhitungan Mobilisasi Alat"/>
      <sheetName val="Lalu Lintas"/>
      <sheetName val="Jembatan Sementara"/>
      <sheetName val="Analisa K3"/>
      <sheetName val="4-Formulir harga bahan"/>
      <sheetName val="5-ALAT(1)"/>
      <sheetName val="5-ALAT(2)"/>
      <sheetName val="Agg Halus &amp; Kasar"/>
      <sheetName val="Agg A"/>
      <sheetName val="Agg B dan S"/>
      <sheetName val="Agg C"/>
      <sheetName val="Agg  CBR 60"/>
      <sheetName val="4-Analisa Quarry"/>
      <sheetName val="Informasi"/>
      <sheetName val="Calculation Sheets"/>
      <sheetName val="BOQ"/>
      <sheetName val="4-Basic Price"/>
      <sheetName val="Rekap"/>
      <sheetName val="terbilang"/>
      <sheetName val="Mobilisasi"/>
      <sheetName val="D1"/>
      <sheetName val="D2"/>
      <sheetName val="D3"/>
      <sheetName val="D4"/>
      <sheetName val="D5"/>
      <sheetName val="D6"/>
      <sheetName val="D7(1)"/>
      <sheetName val="D7(2)"/>
      <sheetName val="D8(1)"/>
      <sheetName val="D8(2)"/>
      <sheetName val="D9"/>
      <sheetName val="Jadwal Pelaksanaan"/>
      <sheetName val="D10 LS-Rutin"/>
      <sheetName val="D10 Kuantitas"/>
      <sheetName val="D10 Analisa HS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W9">
            <v>316492.23287946678</v>
          </cell>
        </row>
        <row r="12">
          <cell r="AW12">
            <v>163131.27895947747</v>
          </cell>
        </row>
        <row r="13">
          <cell r="AW13">
            <v>111125.23809523808</v>
          </cell>
        </row>
        <row r="14">
          <cell r="AW14">
            <v>734898.34039612464</v>
          </cell>
        </row>
        <row r="15">
          <cell r="AW15">
            <v>276389.01251861244</v>
          </cell>
        </row>
        <row r="16">
          <cell r="AW16">
            <v>497827.70076696214</v>
          </cell>
        </row>
        <row r="17">
          <cell r="AW17">
            <v>882119.5468464694</v>
          </cell>
        </row>
        <row r="18">
          <cell r="AW18">
            <v>465402.60344464146</v>
          </cell>
        </row>
        <row r="20">
          <cell r="AW20">
            <v>726746.62833162118</v>
          </cell>
        </row>
        <row r="23">
          <cell r="AW23">
            <v>270679.75744908035</v>
          </cell>
        </row>
        <row r="24">
          <cell r="AW24">
            <v>329809.75744908035</v>
          </cell>
        </row>
        <row r="30">
          <cell r="AW30">
            <v>268678.06191993266</v>
          </cell>
        </row>
        <row r="38">
          <cell r="AW38">
            <v>678734.35904614138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6">
          <cell r="G26">
            <v>45925000</v>
          </cell>
        </row>
      </sheetData>
      <sheetData sheetId="20">
        <row r="8">
          <cell r="F8">
            <v>11190.476190476191</v>
          </cell>
        </row>
        <row r="9">
          <cell r="F9">
            <v>13333.333333333334</v>
          </cell>
        </row>
        <row r="10">
          <cell r="F10">
            <v>14761.904761904763</v>
          </cell>
        </row>
        <row r="65">
          <cell r="F65">
            <v>9000</v>
          </cell>
        </row>
        <row r="67">
          <cell r="F67">
            <v>70000</v>
          </cell>
        </row>
        <row r="75">
          <cell r="F75">
            <v>17272.727272727272</v>
          </cell>
        </row>
        <row r="76">
          <cell r="F76">
            <v>3490909.0909090908</v>
          </cell>
        </row>
        <row r="85">
          <cell r="F85">
            <v>213739.87173524563</v>
          </cell>
        </row>
        <row r="96">
          <cell r="F96">
            <v>2127061.1643018601</v>
          </cell>
        </row>
        <row r="97">
          <cell r="F97">
            <v>10909.090909090908</v>
          </cell>
        </row>
        <row r="108">
          <cell r="F108">
            <v>9865.4699999999993</v>
          </cell>
        </row>
        <row r="115">
          <cell r="F115">
            <v>291479.82</v>
          </cell>
        </row>
      </sheetData>
      <sheetData sheetId="21">
        <row r="29">
          <cell r="H29">
            <v>8965886517.9332066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"/>
      <sheetName val="surat"/>
      <sheetName val="rekap"/>
      <sheetName val="BOQ"/>
      <sheetName val="BOQ (3)"/>
      <sheetName val="utama"/>
      <sheetName val="harsat"/>
      <sheetName val="MOS"/>
      <sheetName val="ANALISA"/>
      <sheetName val="metod"/>
      <sheetName val="MOB"/>
      <sheetName val="perincian"/>
      <sheetName val="KONF"/>
      <sheetName val="SUB"/>
      <sheetName val="DN"/>
      <sheetName val="PEGAWAI"/>
      <sheetName val="jadwal BAHAN"/>
      <sheetName val="jadwal alat"/>
      <sheetName val="jadwal "/>
      <sheetName val="JDW-1"/>
      <sheetName val="JDW"/>
      <sheetName val="uraian teknis"/>
      <sheetName val="ipl"/>
      <sheetName val="IND"/>
      <sheetName val="BALT"/>
      <sheetName val="lamp.10"/>
      <sheetName val="sorter"/>
      <sheetName val="sort-1"/>
      <sheetName val="BOQ (2)"/>
      <sheetName val="80"/>
    </sheetNames>
    <sheetDataSet>
      <sheetData sheetId="0">
        <row r="6">
          <cell r="D6" t="str">
            <v>PT.Seneca Indonesia</v>
          </cell>
        </row>
        <row r="7">
          <cell r="B7" t="str">
            <v>Direktur Utama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fil"/>
      <sheetName val="Hrg"/>
      <sheetName val="Anl"/>
      <sheetName val="RAB RKB"/>
      <sheetName val="RB RD"/>
      <sheetName val="RAB WC"/>
      <sheetName val="Srn&amp;Mbl"/>
      <sheetName val="Rkp"/>
      <sheetName val="Schd"/>
      <sheetName val="LKP Des"/>
      <sheetName val="LKP Jan"/>
      <sheetName val="LKP Feb"/>
      <sheetName val="LKP Mar"/>
      <sheetName val="MC Des"/>
      <sheetName val="MC Jan"/>
      <sheetName val="MC Feb"/>
      <sheetName val="MC M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8">
          <cell r="D58">
            <v>164904743.29722223</v>
          </cell>
        </row>
        <row r="134">
          <cell r="D134">
            <v>10980685.084722221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Tsuara"/>
      <sheetName val="Titik kabel"/>
      <sheetName val="Tata Suara (4)"/>
      <sheetName val="Tata Suara (5)"/>
      <sheetName val="Tata Suara (6)"/>
      <sheetName val="Rkp B. UP"/>
      <sheetName val="chitimc"/>
      <sheetName val="THPDMoi  (2)"/>
      <sheetName val="dongia (2)"/>
      <sheetName val="gtrinh"/>
      <sheetName val="phuluc1"/>
      <sheetName val="TONG HOP VL-NC"/>
      <sheetName val="lam-moi"/>
      <sheetName val="chitiet"/>
      <sheetName val="TONGKE3p "/>
      <sheetName val="giathanh1"/>
      <sheetName val="TH VL, NC, DDHT Thanhphuoc"/>
      <sheetName val="#REF"/>
      <sheetName val="DONGIA"/>
      <sheetName val="thao-go"/>
      <sheetName val="DON GIA"/>
      <sheetName val="TONGKE-HT"/>
      <sheetName val="DG"/>
      <sheetName val="dtxl"/>
      <sheetName val="LKVL-CK-HT-GD1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I-KAMAR"/>
      <sheetName val="GRAND REKAP"/>
      <sheetName val="AN-KOLOM"/>
      <sheetName val="Isolasi Luar Dalam"/>
      <sheetName val="Isolasi Luar"/>
      <sheetName val="H.Satuan"/>
      <sheetName val="HB "/>
      <sheetName val="Harga satuan"/>
      <sheetName val="Calculations"/>
      <sheetName val="Struktur"/>
      <sheetName val="RAB"/>
      <sheetName val="FORM X COST"/>
      <sheetName val="A-11 Steel Str (2)"/>
      <sheetName val="Pipe"/>
      <sheetName val="Master 1.0"/>
      <sheetName val="Steel-Twr"/>
      <sheetName val="Structure"/>
      <sheetName val="Hargamat"/>
      <sheetName val="Bahan"/>
      <sheetName val="rekap.c"/>
      <sheetName val="4"/>
      <sheetName val="iTEM hARSAT"/>
      <sheetName val="BQ ARS"/>
      <sheetName val="rek det 1-3"/>
      <sheetName val="G_SUMMARY"/>
      <sheetName val="IPL_SCHEDULE"/>
      <sheetName val="EK"/>
      <sheetName val="BAG-III"/>
      <sheetName val="DASH"/>
      <sheetName val="Analisa Upah &amp; Bahan Plum"/>
      <sheetName val="formminat"/>
      <sheetName val="Scd_RAB"/>
      <sheetName val="Penwrn"/>
      <sheetName val="sched"/>
      <sheetName val="MINAT"/>
      <sheetName val="A"/>
      <sheetName val="ch"/>
      <sheetName val="304_06"/>
      <sheetName val="TOTAL"/>
      <sheetName val="DAFTAR 7"/>
      <sheetName val="DAFTAR_8"/>
      <sheetName val="HRG BHN"/>
      <sheetName val="DAF_1"/>
      <sheetName val="s"/>
      <sheetName val="KEBALAT"/>
      <sheetName val="FINAL"/>
      <sheetName val="CRUSER"/>
      <sheetName val="Material"/>
      <sheetName val="Analisa 2"/>
      <sheetName val="data"/>
      <sheetName val="HSD"/>
      <sheetName val="bhn "/>
      <sheetName val="RAB RIIL kayu"/>
      <sheetName val="sph"/>
      <sheetName val="Titik_kabel"/>
      <sheetName val="Tata_Suara_(4)"/>
      <sheetName val="Tata_Suara_(5)"/>
      <sheetName val="Tata_Suara_(6)"/>
      <sheetName val="GRAND_REKAP"/>
      <sheetName val="THPDMoi__(2)"/>
      <sheetName val="dongia_(2)"/>
      <sheetName val="TONG_HOP_VL-NC"/>
      <sheetName val="TONGKE3p_"/>
      <sheetName val="TH_VL,_NC,_DDHT_Thanhphuoc"/>
      <sheetName val="DON_GIA"/>
      <sheetName val="t-h_HA_THE"/>
      <sheetName val="CHITIET_VL-NC-TT_-1p"/>
      <sheetName val="TONG_HOP_VL-NC_TT"/>
      <sheetName val="TH_XL"/>
      <sheetName val="CHITIET_VL-NC"/>
      <sheetName val="CHITIET_VL-NC-TT-3p"/>
      <sheetName val="KPVC-BD_"/>
      <sheetName val="H_Satuan"/>
      <sheetName val="FORM_X_COST"/>
      <sheetName val="HB_"/>
      <sheetName val="Harga_satuan"/>
      <sheetName val="Master_1_0"/>
      <sheetName val="A-11_Steel_Str_(2)"/>
      <sheetName val="Elektrikal"/>
      <sheetName val="NYATDOK"/>
      <sheetName val="Scedule"/>
      <sheetName val="H Satuan Dasar"/>
      <sheetName val="Meth"/>
      <sheetName val="AN-E"/>
      <sheetName val="harsat"/>
      <sheetName val="analisa"/>
      <sheetName val="Harga Bahan"/>
      <sheetName val="HSA &amp; PAB"/>
      <sheetName val="Harga Upah "/>
      <sheetName val="RAB T-225 TP"/>
      <sheetName val="WEEKLY"/>
      <sheetName val="Daf 1"/>
      <sheetName val="fin Villa A"/>
      <sheetName val="REQDELTA"/>
      <sheetName val="SEX"/>
      <sheetName val="Sheet3"/>
      <sheetName val="BID_PRC"/>
      <sheetName val="PRC_COMP"/>
      <sheetName val="a.h ars sum"/>
      <sheetName val="a.h ars"/>
      <sheetName val="Rkp"/>
      <sheetName val="ANAL_HREZ"/>
      <sheetName val="RAB_HREZ"/>
      <sheetName val="tknk"/>
      <sheetName val="FORM 7"/>
      <sheetName val="ANALISA GRS TENGAH"/>
      <sheetName val="FORM 3A"/>
      <sheetName val="J"/>
      <sheetName val="D4"/>
      <sheetName val="D6"/>
      <sheetName val="D7"/>
      <sheetName val="D8"/>
      <sheetName val="HSTANAH.XLS"/>
      <sheetName val="UMUM"/>
      <sheetName val="FAK"/>
      <sheetName val="SIMBOL"/>
      <sheetName val="Bill of Qty"/>
      <sheetName val="SBDY Jemb Tayan"/>
      <sheetName val="INFO"/>
      <sheetName val="C &amp; G RHS"/>
      <sheetName val="Lamp.2,3&amp;4"/>
      <sheetName val="Daf No.6 Tsuara"/>
      <sheetName val="Sheet"/>
      <sheetName val="Kuantitas &amp; Harga"/>
      <sheetName val="srtberkas"/>
      <sheetName val="NP"/>
      <sheetName val="Als Struk"/>
      <sheetName val="I_KAMAR"/>
      <sheetName val="DAF-4"/>
      <sheetName val="DAF-1"/>
      <sheetName val="FAKTOR"/>
      <sheetName val="escon"/>
      <sheetName val="4-MVAC"/>
      <sheetName val="SAP"/>
      <sheetName val="BOQ"/>
      <sheetName val="ahas-ins"/>
      <sheetName val="index"/>
      <sheetName val="insentif"/>
      <sheetName val="CV"/>
      <sheetName val="6-MVAC"/>
      <sheetName val="DAFTAR HARGA"/>
      <sheetName val="Rate"/>
      <sheetName val="BM"/>
      <sheetName val="AN-PIPA"/>
      <sheetName val="SAT EL"/>
      <sheetName val="STR - 2B"/>
      <sheetName val="D-1"/>
      <sheetName val="BAG-2"/>
      <sheetName val="PMK"/>
      <sheetName val="2.1"/>
      <sheetName val="DAF-3"/>
      <sheetName val="2.2"/>
      <sheetName val="2.4~LISTRIK"/>
      <sheetName val="2.9~TLP&amp;DATA"/>
      <sheetName val="2.6~TS"/>
      <sheetName val="Analisa Upah _ Bahan Plum"/>
      <sheetName val="an el"/>
      <sheetName val="Supply Agrmnt"/>
      <sheetName val="Analisa Harsat"/>
      <sheetName val="DAF_2"/>
      <sheetName val="HS_TRG"/>
      <sheetName val="L-Mechanical"/>
      <sheetName val="Rekap"/>
      <sheetName val="TABEL_DETASIR"/>
      <sheetName val="basic"/>
      <sheetName val="TARIP"/>
      <sheetName val="AHSbj"/>
      <sheetName val="DAF_4"/>
      <sheetName val="prog-mgu"/>
      <sheetName val="Analisa Tekhnis"/>
      <sheetName val="Anal "/>
      <sheetName val="HArga"/>
      <sheetName val="Hrg.Sat"/>
      <sheetName val="Mall"/>
      <sheetName val="INDEK_BQ"/>
      <sheetName val="Item Kompensasi"/>
      <sheetName val="BQ-Tenis"/>
      <sheetName val="Arsitektur"/>
      <sheetName val="BOQ_Aula"/>
      <sheetName val="Prelim"/>
      <sheetName val="RAW MATERIALS "/>
      <sheetName val="PAD-F"/>
      <sheetName val="rab me (by owner) "/>
      <sheetName val="analisa el"/>
      <sheetName val="analisa mek"/>
      <sheetName val="An.1"/>
      <sheetName val="An.3"/>
      <sheetName val="An.2"/>
      <sheetName val="DATA2009"/>
      <sheetName val="RincianQ3_Q4"/>
      <sheetName val="DataSAR_4Okt"/>
      <sheetName val="Total Harga"/>
      <sheetName val="BQ EXTERN"/>
      <sheetName val="Harsat Bahan"/>
      <sheetName val="Titik_kabel2"/>
      <sheetName val="Tata_Suara_(4)2"/>
      <sheetName val="Tata_Suara_(5)2"/>
      <sheetName val="Tata_Suara_(6)2"/>
      <sheetName val="THPDMoi__(2)2"/>
      <sheetName val="dongia_(2)2"/>
      <sheetName val="TONG_HOP_VL-NC2"/>
      <sheetName val="TONGKE3p_2"/>
      <sheetName val="TH_VL,_NC,_DDHT_Thanhphuoc2"/>
      <sheetName val="DON_GIA2"/>
      <sheetName val="t-h_HA_THE2"/>
      <sheetName val="CHITIET_VL-NC-TT_-1p2"/>
      <sheetName val="TONG_HOP_VL-NC_TT2"/>
      <sheetName val="TH_XL2"/>
      <sheetName val="CHITIET_VL-NC2"/>
      <sheetName val="CHITIET_VL-NC-TT-3p2"/>
      <sheetName val="KPVC-BD_2"/>
      <sheetName val="GRAND_REKAP2"/>
      <sheetName val="H_Satuan2"/>
      <sheetName val="FORM_X_COST2"/>
      <sheetName val="HB_2"/>
      <sheetName val="A-11_Steel_Str_(2)2"/>
      <sheetName val="Master_1_02"/>
      <sheetName val="a_h_ars_sum1"/>
      <sheetName val="a_h_ars1"/>
      <sheetName val="H_Satuan_Dasar1"/>
      <sheetName val="Harga_satuan2"/>
      <sheetName val="FORM_71"/>
      <sheetName val="Analisa_21"/>
      <sheetName val="ANALISA_GRS_TENGAH1"/>
      <sheetName val="FORM_3A1"/>
      <sheetName val="Isolasi_Luar_Dalam1"/>
      <sheetName val="Isolasi_Luar1"/>
      <sheetName val="rekap_c1"/>
      <sheetName val="Analisa_Upah_&amp;_Bahan_Plum1"/>
      <sheetName val="iTEM_hARSAT1"/>
      <sheetName val="rek_det_1-31"/>
      <sheetName val="BQ_ARS1"/>
      <sheetName val="HSTANAH_XLS1"/>
      <sheetName val="bhn_1"/>
      <sheetName val="RAB_RIIL_kayu1"/>
      <sheetName val="Bill_of_Qty1"/>
      <sheetName val="SBDY_Jemb_Tayan1"/>
      <sheetName val="C_&amp;_G_RHS1"/>
      <sheetName val="Lamp_2,3&amp;41"/>
      <sheetName val="Daf_No_6_Tsuara1"/>
      <sheetName val="Kuantitas_&amp;_Harga1"/>
      <sheetName val="Als_Struk1"/>
      <sheetName val="DAFTAR_71"/>
      <sheetName val="HRG_BHN1"/>
      <sheetName val="fin_Villa_A1"/>
      <sheetName val="Harga_Bahan1"/>
      <sheetName val="HSA_&amp;_PAB1"/>
      <sheetName val="Harga_Upah_1"/>
      <sheetName val="RAB_T-225_TP1"/>
      <sheetName val="DAFTAR_HARGA1"/>
      <sheetName val="SAT_EL1"/>
      <sheetName val="STR_-_2B1"/>
      <sheetName val="2_11"/>
      <sheetName val="2_21"/>
      <sheetName val="Supply_Agrmnt1"/>
      <sheetName val="Analisa_Harsat1"/>
      <sheetName val="2_4~LISTRIK1"/>
      <sheetName val="2_9~TLP&amp;DATA1"/>
      <sheetName val="2_6~TS1"/>
      <sheetName val="Analisa_Upah___Bahan_Plum1"/>
      <sheetName val="Total_Harga1"/>
      <sheetName val="Titik_kabel1"/>
      <sheetName val="Tata_Suara_(4)1"/>
      <sheetName val="Tata_Suara_(5)1"/>
      <sheetName val="Tata_Suara_(6)1"/>
      <sheetName val="THPDMoi__(2)1"/>
      <sheetName val="dongia_(2)1"/>
      <sheetName val="TONG_HOP_VL-NC1"/>
      <sheetName val="TONGKE3p_1"/>
      <sheetName val="TH_VL,_NC,_DDHT_Thanhphuoc1"/>
      <sheetName val="DON_GIA1"/>
      <sheetName val="t-h_HA_THE1"/>
      <sheetName val="CHITIET_VL-NC-TT_-1p1"/>
      <sheetName val="TONG_HOP_VL-NC_TT1"/>
      <sheetName val="TH_XL1"/>
      <sheetName val="CHITIET_VL-NC1"/>
      <sheetName val="CHITIET_VL-NC-TT-3p1"/>
      <sheetName val="KPVC-BD_1"/>
      <sheetName val="GRAND_REKAP1"/>
      <sheetName val="H_Satuan1"/>
      <sheetName val="FORM_X_COST1"/>
      <sheetName val="HB_1"/>
      <sheetName val="A-11_Steel_Str_(2)1"/>
      <sheetName val="Master_1_01"/>
      <sheetName val="a_h_ars_sum"/>
      <sheetName val="a_h_ars"/>
      <sheetName val="H_Satuan_Dasar"/>
      <sheetName val="Harga_satuan1"/>
      <sheetName val="FORM_7"/>
      <sheetName val="Analisa_2"/>
      <sheetName val="ANALISA_GRS_TENGAH"/>
      <sheetName val="FORM_3A"/>
      <sheetName val="Isolasi_Luar_Dalam"/>
      <sheetName val="Isolasi_Luar"/>
      <sheetName val="rekap_c"/>
      <sheetName val="Analisa_Upah_&amp;_Bahan_Plum"/>
      <sheetName val="iTEM_hARSAT"/>
      <sheetName val="rek_det_1-3"/>
      <sheetName val="BQ_ARS"/>
      <sheetName val="HSTANAH_XLS"/>
      <sheetName val="bhn_"/>
      <sheetName val="RAB_RIIL_kayu"/>
      <sheetName val="Bill_of_Qty"/>
      <sheetName val="SBDY_Jemb_Tayan"/>
      <sheetName val="C_&amp;_G_RHS"/>
      <sheetName val="Lamp_2,3&amp;4"/>
      <sheetName val="Daf_No_6_Tsuara"/>
      <sheetName val="Kuantitas_&amp;_Harga"/>
      <sheetName val="Als_Struk"/>
      <sheetName val="DAFTAR_7"/>
      <sheetName val="HRG_BHN"/>
      <sheetName val="fin_Villa_A"/>
      <sheetName val="Harga_Bahan"/>
      <sheetName val="HSA_&amp;_PAB"/>
      <sheetName val="Harga_Upah_"/>
      <sheetName val="RAB_T-225_TP"/>
      <sheetName val="DAFTAR_HARGA"/>
      <sheetName val="SAT_EL"/>
      <sheetName val="STR_-_2B"/>
      <sheetName val="2_1"/>
      <sheetName val="2_2"/>
      <sheetName val="Supply_Agrmnt"/>
      <sheetName val="Analisa_Harsat"/>
      <sheetName val="2_4~LISTRIK"/>
      <sheetName val="2_9~TLP&amp;DATA"/>
      <sheetName val="2_6~TS"/>
      <sheetName val="Analisa_Upah___Bahan_Plum"/>
      <sheetName val="Total_Harga"/>
      <sheetName val="BQ_EXTERN"/>
      <sheetName val="BQ_EXTERN1"/>
      <sheetName val="Titik_kabel3"/>
      <sheetName val="Tata_Suara_(4)3"/>
      <sheetName val="Tata_Suara_(5)3"/>
      <sheetName val="Tata_Suara_(6)3"/>
      <sheetName val="THPDMoi__(2)3"/>
      <sheetName val="dongia_(2)3"/>
      <sheetName val="TONG_HOP_VL-NC3"/>
      <sheetName val="TONGKE3p_3"/>
      <sheetName val="TH_VL,_NC,_DDHT_Thanhphuoc3"/>
      <sheetName val="DON_GIA3"/>
      <sheetName val="t-h_HA_THE3"/>
      <sheetName val="CHITIET_VL-NC-TT_-1p3"/>
      <sheetName val="TONG_HOP_VL-NC_TT3"/>
      <sheetName val="TH_XL3"/>
      <sheetName val="CHITIET_VL-NC3"/>
      <sheetName val="CHITIET_VL-NC-TT-3p3"/>
      <sheetName val="KPVC-BD_3"/>
      <sheetName val="GRAND_REKAP3"/>
      <sheetName val="H_Satuan3"/>
      <sheetName val="FORM_X_COST3"/>
      <sheetName val="HB_3"/>
      <sheetName val="A-11_Steel_Str_(2)3"/>
      <sheetName val="Master_1_03"/>
      <sheetName val="a_h_ars_sum2"/>
      <sheetName val="a_h_ars2"/>
      <sheetName val="H_Satuan_Dasar2"/>
      <sheetName val="Harga_satuan3"/>
      <sheetName val="FORM_72"/>
      <sheetName val="Analisa_22"/>
      <sheetName val="ANALISA_GRS_TENGAH2"/>
      <sheetName val="FORM_3A2"/>
      <sheetName val="Isolasi_Luar_Dalam2"/>
      <sheetName val="Isolasi_Luar2"/>
      <sheetName val="rekap_c2"/>
      <sheetName val="Analisa_Upah_&amp;_Bahan_Plum2"/>
      <sheetName val="iTEM_hARSAT2"/>
      <sheetName val="rek_det_1-32"/>
      <sheetName val="BQ_ARS2"/>
      <sheetName val="HSTANAH_XLS2"/>
      <sheetName val="bhn_2"/>
      <sheetName val="RAB_RIIL_kayu2"/>
      <sheetName val="Bill_of_Qty2"/>
      <sheetName val="SBDY_Jemb_Tayan2"/>
      <sheetName val="C_&amp;_G_RHS2"/>
      <sheetName val="Lamp_2,3&amp;42"/>
      <sheetName val="Daf_11"/>
      <sheetName val="Daf_No_6_Tsuara2"/>
      <sheetName val="Kuantitas_&amp;_Harga2"/>
      <sheetName val="Als_Struk2"/>
      <sheetName val="DAFTAR_72"/>
      <sheetName val="HRG_BHN2"/>
      <sheetName val="fin_Villa_A2"/>
      <sheetName val="Harga_Bahan2"/>
      <sheetName val="HSA_&amp;_PAB2"/>
      <sheetName val="Harga_Upah_2"/>
      <sheetName val="RAB_T-225_TP2"/>
      <sheetName val="DAFTAR_HARGA2"/>
      <sheetName val="SAT_EL2"/>
      <sheetName val="STR_-_2B2"/>
      <sheetName val="2_12"/>
      <sheetName val="2_22"/>
      <sheetName val="Supply_Agrmnt2"/>
      <sheetName val="Analisa_Harsat2"/>
      <sheetName val="2_4~LISTRIK2"/>
      <sheetName val="2_9~TLP&amp;DATA2"/>
      <sheetName val="2_6~TS2"/>
      <sheetName val="Analisa_Upah___Bahan_Plum2"/>
      <sheetName val="Total_Harga2"/>
      <sheetName val="BQ_EXTERN2"/>
      <sheetName val="Titik_kabel4"/>
      <sheetName val="Tata_Suara_(4)4"/>
      <sheetName val="Tata_Suara_(5)4"/>
      <sheetName val="Tata_Suara_(6)4"/>
      <sheetName val="THPDMoi__(2)4"/>
      <sheetName val="dongia_(2)4"/>
      <sheetName val="TONG_HOP_VL-NC4"/>
      <sheetName val="TONGKE3p_4"/>
      <sheetName val="TH_VL,_NC,_DDHT_Thanhphuoc4"/>
      <sheetName val="DON_GIA4"/>
      <sheetName val="t-h_HA_THE4"/>
      <sheetName val="CHITIET_VL-NC-TT_-1p4"/>
      <sheetName val="TONG_HOP_VL-NC_TT4"/>
      <sheetName val="TH_XL4"/>
      <sheetName val="CHITIET_VL-NC4"/>
      <sheetName val="CHITIET_VL-NC-TT-3p4"/>
      <sheetName val="KPVC-BD_4"/>
      <sheetName val="GRAND_REKAP4"/>
      <sheetName val="H_Satuan4"/>
      <sheetName val="FORM_X_COST4"/>
      <sheetName val="HB_4"/>
      <sheetName val="A-11_Steel_Str_(2)4"/>
      <sheetName val="Master_1_04"/>
      <sheetName val="a_h_ars_sum3"/>
      <sheetName val="a_h_ars3"/>
      <sheetName val="H_Satuan_Dasar3"/>
      <sheetName val="Harga_satuan4"/>
      <sheetName val="FORM_73"/>
      <sheetName val="Analisa_23"/>
      <sheetName val="ANALISA_GRS_TENGAH3"/>
      <sheetName val="FORM_3A3"/>
      <sheetName val="Isolasi_Luar_Dalam3"/>
      <sheetName val="Isolasi_Luar3"/>
      <sheetName val="rekap_c3"/>
      <sheetName val="Analisa_Upah_&amp;_Bahan_Plum3"/>
      <sheetName val="iTEM_hARSAT3"/>
      <sheetName val="rek_det_1-33"/>
      <sheetName val="BQ_ARS3"/>
      <sheetName val="HSTANAH_XLS3"/>
      <sheetName val="bhn_3"/>
      <sheetName val="RAB_RIIL_kayu3"/>
      <sheetName val="Bill_of_Qty3"/>
      <sheetName val="SBDY_Jemb_Tayan3"/>
      <sheetName val="C_&amp;_G_RHS3"/>
      <sheetName val="Lamp_2,3&amp;43"/>
      <sheetName val="Daf_12"/>
      <sheetName val="Daf_No_6_Tsuara3"/>
      <sheetName val="Kuantitas_&amp;_Harga3"/>
      <sheetName val="Als_Struk3"/>
      <sheetName val="DAFTAR_73"/>
      <sheetName val="HRG_BHN3"/>
      <sheetName val="fin_Villa_A3"/>
      <sheetName val="Harga_Bahan3"/>
      <sheetName val="HSA_&amp;_PAB3"/>
      <sheetName val="Harga_Upah_3"/>
      <sheetName val="RAB_T-225_TP3"/>
      <sheetName val="DAFTAR_HARGA3"/>
      <sheetName val="SAT_EL3"/>
      <sheetName val="STR_-_2B3"/>
      <sheetName val="2_13"/>
      <sheetName val="2_23"/>
      <sheetName val="Supply_Agrmnt3"/>
      <sheetName val="Analisa_Harsat3"/>
      <sheetName val="2_4~LISTRIK3"/>
      <sheetName val="2_9~TLP&amp;DATA3"/>
      <sheetName val="2_6~TS3"/>
      <sheetName val="Analisa_Upah___Bahan_Plum3"/>
      <sheetName val="Total_Harga3"/>
      <sheetName val="BQ_EXTERN3"/>
      <sheetName val="metode"/>
      <sheetName val="Instalasi"/>
      <sheetName val="Nama"/>
      <sheetName val="L2"/>
      <sheetName val="Rinc All"/>
      <sheetName val="RAB ME"/>
      <sheetName val="Informasi"/>
      <sheetName val="PriceList"/>
      <sheetName val="BHN1"/>
      <sheetName val="TENAGA"/>
      <sheetName val="quarry"/>
      <sheetName val="MAP"/>
      <sheetName val="KP1590_E"/>
      <sheetName val="Div 10"/>
      <sheetName val="Direct Cost"/>
      <sheetName val="Analisa ME "/>
      <sheetName val="beton"/>
      <sheetName val="UPAH"/>
      <sheetName val="Sub"/>
      <sheetName val="INDEKS"/>
      <sheetName val="Sheet1"/>
      <sheetName val="Rekap Sal"/>
      <sheetName val="Bill of Qty MEP"/>
      <sheetName val="Harga Bahan &amp; Upah"/>
      <sheetName val="G-Alat"/>
      <sheetName val="An-Alat"/>
      <sheetName val="CASH-wilayah"/>
      <sheetName val="hutang-lapangan"/>
      <sheetName val="Hutang-Wilayah"/>
      <sheetName val="Master Edit"/>
      <sheetName val="KH-Q1,Q2,01"/>
      <sheetName val="lap-bulan"/>
      <sheetName val="Lap-Minggu"/>
      <sheetName val="Sum"/>
      <sheetName val="isian"/>
      <sheetName val="Tie Beam GN"/>
      <sheetName val="PileCap"/>
      <sheetName val="perbhn"/>
      <sheetName val="HARDAS"/>
      <sheetName val="waktu"/>
      <sheetName val="H-SATUAN"/>
      <sheetName val="TBL_BANTU"/>
      <sheetName val="TBL_PROYEK"/>
      <sheetName val="ARP"/>
      <sheetName val="SPPK"/>
      <sheetName val="sat-jadi"/>
      <sheetName val="KINERJA 2014"/>
      <sheetName val="Rekap-SD"/>
      <sheetName val="lamp. 12"/>
      <sheetName val="jdw~tng_alt"/>
      <sheetName val="jdw~bhn"/>
      <sheetName val="jdwmob"/>
      <sheetName val="Opening"/>
      <sheetName val="Form4"/>
      <sheetName val="ahs"/>
      <sheetName val="Harga ME "/>
      <sheetName val="Jenis Pekerjaan"/>
      <sheetName val="Rate Analysis"/>
      <sheetName val="Analisa RAB"/>
      <sheetName val="Lumpsum"/>
      <sheetName val="upah_borong"/>
      <sheetName val="satuan_pek"/>
      <sheetName val="ilch"/>
      <sheetName val="견"/>
      <sheetName val="HARGA MATERIAL"/>
      <sheetName val="000000"/>
      <sheetName val="HITUNG"/>
      <sheetName val="RAB 2007"/>
      <sheetName val="#REF!"/>
      <sheetName val="HSUB"/>
      <sheetName val="IS"/>
      <sheetName val="R"/>
      <sheetName val="NP 2.1"/>
      <sheetName val="DU&amp;B"/>
      <sheetName val="Memb Schd"/>
      <sheetName val="alat"/>
      <sheetName val="MENU"/>
      <sheetName val="Pekerjaan"/>
      <sheetName val="Analisa Harga Satuan"/>
      <sheetName val="db"/>
      <sheetName val="Data-Masukan"/>
      <sheetName val="B.T"/>
      <sheetName val="SK"/>
      <sheetName val="Tunduk Panitia"/>
      <sheetName val="Analisa K"/>
      <sheetName val="Du_lieu"/>
      <sheetName val="HASAT"/>
      <sheetName val="DafHrgSatuan"/>
      <sheetName val="NM"/>
      <sheetName val="Kali"/>
      <sheetName val="Links"/>
      <sheetName val="Lead"/>
      <sheetName val="Evaluasi"/>
      <sheetName val="tb"/>
      <sheetName val="hrg-dsr"/>
      <sheetName val="pricing"/>
      <sheetName val="H_S_BAHAN"/>
      <sheetName val="Surat Pernyataan"/>
      <sheetName val="Harsat Pekerjaan"/>
      <sheetName val="MarkUp"/>
      <sheetName val="4-Basic Price"/>
      <sheetName val="bum"/>
      <sheetName val="Daftar Upah&amp;Bahan"/>
      <sheetName val="KoefExc_Dump_Vibro"/>
      <sheetName val="plumbing"/>
      <sheetName val="REKAPITULASI"/>
      <sheetName val="Form I"/>
      <sheetName val="SP Kapasitas TD"/>
      <sheetName val="Kode Rekening Pdapatn Kab.kota"/>
      <sheetName val="Kode rekening Belanja"/>
      <sheetName val="Kode Rekening Pembiayaan"/>
      <sheetName val="JDW"/>
      <sheetName val="CPar"/>
      <sheetName val="LAP   (4)"/>
      <sheetName val="LAP   (11)"/>
      <sheetName val="div3"/>
      <sheetName val="3-DIV5"/>
      <sheetName val="ANalat"/>
      <sheetName val="DAF-KUANTI"/>
      <sheetName val="gvl"/>
      <sheetName val="HASAT DASAR"/>
      <sheetName val="Bt.Kosong"/>
      <sheetName val="dasar"/>
      <sheetName val="Tuk Koef"/>
      <sheetName val="MPEL"/>
      <sheetName val="Labor"/>
      <sheetName val="OP. PERJAM"/>
      <sheetName val="KAN. LOKAL"/>
      <sheetName val="B. PERSONIL"/>
      <sheetName val="351BQMCN"/>
      <sheetName val="own"/>
      <sheetName val="Agregat Halus &amp; Kasar"/>
      <sheetName val="TENES"/>
      <sheetName val="5-Peralatan"/>
      <sheetName val="Personil"/>
      <sheetName val="PO-2"/>
      <sheetName val="Hsatbahan"/>
      <sheetName val="REKAP PER BUILDING"/>
      <sheetName val="LABA"/>
      <sheetName val="IN."/>
      <sheetName val="In"/>
      <sheetName val="Titik_kabel5"/>
      <sheetName val="Tata_Suara_(4)5"/>
      <sheetName val="Tata_Suara_(5)5"/>
      <sheetName val="Tata_Suara_(6)5"/>
      <sheetName val="THPDMoi__(2)5"/>
      <sheetName val="dongia_(2)5"/>
      <sheetName val="TONG_HOP_VL-NC5"/>
      <sheetName val="TONGKE3p_5"/>
      <sheetName val="TH_VL,_NC,_DDHT_Thanhphuoc5"/>
      <sheetName val="DON_GIA5"/>
      <sheetName val="t-h_HA_THE5"/>
      <sheetName val="CHITIET_VL-NC-TT_-1p5"/>
      <sheetName val="TONG_HOP_VL-NC_TT5"/>
      <sheetName val="TH_XL5"/>
      <sheetName val="CHITIET_VL-NC5"/>
      <sheetName val="CHITIET_VL-NC-TT-3p5"/>
      <sheetName val="KPVC-BD_5"/>
      <sheetName val="GRAND_REKAP5"/>
      <sheetName val="H_Satuan5"/>
      <sheetName val="FORM_X_COST5"/>
      <sheetName val="HB_5"/>
      <sheetName val="A-11_Steel_Str_(2)5"/>
      <sheetName val="Master_1_05"/>
      <sheetName val="a_h_ars_sum4"/>
      <sheetName val="a_h_ars4"/>
      <sheetName val="H_Satuan_Dasar4"/>
      <sheetName val="Harga_satuan5"/>
      <sheetName val="FORM_74"/>
      <sheetName val="Analisa_24"/>
      <sheetName val="ANALISA_GRS_TENGAH4"/>
      <sheetName val="FORM_3A4"/>
      <sheetName val="Isolasi_Luar_Dalam4"/>
      <sheetName val="Isolasi_Luar4"/>
      <sheetName val="rekap_c4"/>
      <sheetName val="Analisa_Upah_&amp;_Bahan_Plum4"/>
      <sheetName val="iTEM_hARSAT4"/>
      <sheetName val="rek_det_1-34"/>
      <sheetName val="BQ_ARS4"/>
      <sheetName val="HSTANAH_XLS4"/>
      <sheetName val="bhn_4"/>
      <sheetName val="RAB_RIIL_kayu4"/>
      <sheetName val="Bill_of_Qty4"/>
      <sheetName val="SBDY_Jemb_Tayan4"/>
      <sheetName val="C_&amp;_G_RHS4"/>
      <sheetName val="Lamp_2,3&amp;44"/>
      <sheetName val="Daf_No_6_Tsuara4"/>
      <sheetName val="Kuantitas_&amp;_Harga4"/>
      <sheetName val="Als_Struk4"/>
      <sheetName val="DAFTAR_74"/>
      <sheetName val="HRG_BHN4"/>
      <sheetName val="fin_Villa_A4"/>
      <sheetName val="Harga_Bahan4"/>
      <sheetName val="HSA_&amp;_PAB4"/>
      <sheetName val="Harga_Upah_4"/>
      <sheetName val="RAB_T-225_TP4"/>
      <sheetName val="DAFTAR_HARGA4"/>
      <sheetName val="SAT_EL4"/>
      <sheetName val="STR_-_2B4"/>
      <sheetName val="2_14"/>
      <sheetName val="2_24"/>
      <sheetName val="Supply_Agrmnt4"/>
      <sheetName val="Analisa_Harsat4"/>
      <sheetName val="2_4~LISTRIK4"/>
      <sheetName val="2_9~TLP&amp;DATA4"/>
      <sheetName val="2_6~TS4"/>
      <sheetName val="Analisa_Upah___Bahan_Plum4"/>
      <sheetName val="Total_Harga4"/>
      <sheetName val="BQ_EXTERN4"/>
      <sheetName val="Harsat_Bahan"/>
      <sheetName val="RAB_ME"/>
      <sheetName val="Analisa_Tekhnis"/>
      <sheetName val="Item_Kompensasi"/>
      <sheetName val="RAW_MATERIALS_"/>
      <sheetName val="an_el"/>
      <sheetName val="rab_me_(by_owner)_"/>
      <sheetName val="analisa_el"/>
      <sheetName val="analisa_mek"/>
      <sheetName val="An_1"/>
      <sheetName val="An_3"/>
      <sheetName val="An_2"/>
      <sheetName val="Rekap_Sal"/>
      <sheetName val="Bill_of_Qty_MEP"/>
      <sheetName val="Harga_Bahan_&amp;_Upah"/>
      <sheetName val="Master_Edit"/>
      <sheetName val="Div_10"/>
      <sheetName val="Tie_Beam_GN"/>
      <sheetName val="Titik_kabel6"/>
      <sheetName val="Tata_Suara_(4)6"/>
      <sheetName val="Tata_Suara_(5)6"/>
      <sheetName val="Tata_Suara_(6)6"/>
      <sheetName val="THPDMoi__(2)6"/>
      <sheetName val="dongia_(2)6"/>
      <sheetName val="TONG_HOP_VL-NC6"/>
      <sheetName val="TONGKE3p_6"/>
      <sheetName val="TH_VL,_NC,_DDHT_Thanhphuoc6"/>
      <sheetName val="DON_GIA6"/>
      <sheetName val="t-h_HA_THE6"/>
      <sheetName val="CHITIET_VL-NC-TT_-1p6"/>
      <sheetName val="TONG_HOP_VL-NC_TT6"/>
      <sheetName val="TH_XL6"/>
      <sheetName val="CHITIET_VL-NC6"/>
      <sheetName val="CHITIET_VL-NC-TT-3p6"/>
      <sheetName val="KPVC-BD_6"/>
      <sheetName val="GRAND_REKAP6"/>
      <sheetName val="H_Satuan6"/>
      <sheetName val="FORM_X_COST6"/>
      <sheetName val="HB_6"/>
      <sheetName val="A-11_Steel_Str_(2)6"/>
      <sheetName val="Master_1_06"/>
      <sheetName val="a_h_ars_sum5"/>
      <sheetName val="a_h_ars5"/>
      <sheetName val="H_Satuan_Dasar5"/>
      <sheetName val="Harga_satuan6"/>
      <sheetName val="FORM_75"/>
      <sheetName val="Analisa_25"/>
      <sheetName val="ANALISA_GRS_TENGAH5"/>
      <sheetName val="FORM_3A5"/>
      <sheetName val="Isolasi_Luar_Dalam5"/>
      <sheetName val="Isolasi_Luar5"/>
      <sheetName val="rekap_c5"/>
      <sheetName val="Analisa_Upah_&amp;_Bahan_Plum5"/>
      <sheetName val="iTEM_hARSAT5"/>
      <sheetName val="rek_det_1-35"/>
      <sheetName val="BQ_ARS5"/>
      <sheetName val="HSTANAH_XLS5"/>
      <sheetName val="bhn_5"/>
      <sheetName val="RAB_RIIL_kayu5"/>
      <sheetName val="Bill_of_Qty5"/>
      <sheetName val="SBDY_Jemb_Tayan5"/>
      <sheetName val="C_&amp;_G_RHS5"/>
      <sheetName val="Lamp_2,3&amp;45"/>
      <sheetName val="Daf_No_6_Tsuara5"/>
      <sheetName val="Kuantitas_&amp;_Harga5"/>
      <sheetName val="Als_Struk5"/>
      <sheetName val="DAFTAR_75"/>
      <sheetName val="HRG_BHN5"/>
      <sheetName val="fin_Villa_A5"/>
      <sheetName val="Harga_Bahan5"/>
      <sheetName val="HSA_&amp;_PAB5"/>
      <sheetName val="Harga_Upah_5"/>
      <sheetName val="RAB_T-225_TP5"/>
      <sheetName val="DAFTAR_HARGA5"/>
      <sheetName val="SAT_EL5"/>
      <sheetName val="STR_-_2B5"/>
      <sheetName val="2_15"/>
      <sheetName val="2_25"/>
      <sheetName val="Supply_Agrmnt5"/>
      <sheetName val="Analisa_Harsat5"/>
      <sheetName val="2_4~LISTRIK5"/>
      <sheetName val="2_9~TLP&amp;DATA5"/>
      <sheetName val="2_6~TS5"/>
      <sheetName val="Analisa_Upah___Bahan_Plum5"/>
      <sheetName val="Total_Harga5"/>
      <sheetName val="BQ_EXTERN5"/>
      <sheetName val="Harsat_Bahan1"/>
      <sheetName val="RAB_ME1"/>
      <sheetName val="Analisa_Tekhnis1"/>
      <sheetName val="Item_Kompensasi1"/>
      <sheetName val="RAW_MATERIALS_1"/>
      <sheetName val="an_el1"/>
      <sheetName val="rab_me_(by_owner)_1"/>
      <sheetName val="analisa_el1"/>
      <sheetName val="analisa_mek1"/>
      <sheetName val="An_11"/>
      <sheetName val="An_31"/>
      <sheetName val="An_21"/>
      <sheetName val="Rekap_Sal1"/>
      <sheetName val="Bill_of_Qty_MEP1"/>
      <sheetName val="Harga_Bahan_&amp;_Upah1"/>
      <sheetName val="Master_Edit1"/>
      <sheetName val="Div_101"/>
      <sheetName val="Tie_Beam_GN1"/>
      <sheetName val="rek det 1_3"/>
      <sheetName val="HSP"/>
      <sheetName val="Data Isi Disini"/>
      <sheetName val="PM"/>
      <sheetName val="An.K"/>
      <sheetName val="HSLAIN-LAI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/>
      <sheetData sheetId="586"/>
      <sheetData sheetId="587"/>
      <sheetData sheetId="588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/>
      <sheetData sheetId="823"/>
      <sheetData sheetId="824" refreshError="1"/>
      <sheetData sheetId="82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DF-8"/>
      <sheetName val="Titik kabel"/>
      <sheetName val="BHN&amp;UPAH"/>
      <sheetName val="HRG BHN"/>
      <sheetName val="#REF"/>
      <sheetName val="DAF-1"/>
      <sheetName val="Analisa"/>
      <sheetName val="UPH,BHN,ALT"/>
      <sheetName val="gvl"/>
      <sheetName val="PO-2"/>
      <sheetName val="Daf 1"/>
      <sheetName val="Scedule"/>
      <sheetName val="_REF"/>
      <sheetName val="DAF-9"/>
      <sheetName val="Harga Bahan"/>
      <sheetName val="Upah"/>
      <sheetName val="Bahan"/>
      <sheetName val="Titik_kabel"/>
      <sheetName val="HRG_BHN"/>
      <sheetName val="1"/>
      <sheetName val="ANEX1"/>
      <sheetName val="H.Satuan"/>
      <sheetName val="prelim"/>
      <sheetName val="FORM 3A"/>
      <sheetName val="bhn-upah"/>
      <sheetName val="daf-3(OK)"/>
      <sheetName val="daf_3_OK_"/>
      <sheetName val="daf-7(OK)"/>
      <sheetName val="daf_7_OK_"/>
      <sheetName val="Pipe"/>
      <sheetName val="DAF_1"/>
      <sheetName val="ALS-ARSITEK"/>
      <sheetName val="rab"/>
      <sheetName val="Rkp"/>
      <sheetName val="div3"/>
      <sheetName val="IPL_SCHEDULE"/>
      <sheetName val="FORM 7"/>
      <sheetName val="ANALISA GRS TENGAH"/>
      <sheetName val="D-1"/>
      <sheetName val="HARSAT"/>
      <sheetName val="BoQ C4"/>
      <sheetName val="입사시직위"/>
      <sheetName val="i-j. Pengalaman"/>
      <sheetName val="GRAND REKAP"/>
      <sheetName val="Titik_kabel2"/>
      <sheetName val="HRG_BHN2"/>
      <sheetName val="Harga_Bahan1"/>
      <sheetName val="H_Satuan1"/>
      <sheetName val="FORM_3A1"/>
      <sheetName val="FORM_71"/>
      <sheetName val="ANALISA_GRS_TENGAH1"/>
      <sheetName val="BoQ_C41"/>
      <sheetName val="i-j__Pengalaman1"/>
      <sheetName val="GRAND_REKAP1"/>
      <sheetName val="Titik_kabel1"/>
      <sheetName val="HRG_BHN1"/>
      <sheetName val="Harga_Bahan"/>
      <sheetName val="H_Satuan"/>
      <sheetName val="FORM_3A"/>
      <sheetName val="FORM_7"/>
      <sheetName val="ANALISA_GRS_TENGAH"/>
      <sheetName val="BoQ_C4"/>
      <sheetName val="i-j__Pengalaman"/>
      <sheetName val="GRAND_REKAP"/>
      <sheetName val="Titik_kabel3"/>
      <sheetName val="HRG_BHN3"/>
      <sheetName val="Daf_11"/>
      <sheetName val="Harga_Bahan2"/>
      <sheetName val="H_Satuan2"/>
      <sheetName val="FORM_3A2"/>
      <sheetName val="FORM_72"/>
      <sheetName val="ANALISA_GRS_TENGAH2"/>
      <sheetName val="BoQ_C42"/>
      <sheetName val="i-j__Pengalaman2"/>
      <sheetName val="GRAND_REKAP2"/>
      <sheetName val="Titik_kabel4"/>
      <sheetName val="HRG_BHN4"/>
      <sheetName val="Daf_12"/>
      <sheetName val="Harga_Bahan3"/>
      <sheetName val="H_Satuan3"/>
      <sheetName val="FORM_3A3"/>
      <sheetName val="FORM_73"/>
      <sheetName val="ANALISA_GRS_TENGAH3"/>
      <sheetName val="BoQ_C43"/>
      <sheetName val="i-j__Pengalaman3"/>
      <sheetName val="GRAND_REKAP3"/>
      <sheetName val="DATA PROYEK"/>
      <sheetName val="HARSAT-lain"/>
      <sheetName val="HARSAT-tanah"/>
      <sheetName val="HARSAT-lhn"/>
      <sheetName val="Unit Rate"/>
      <sheetName val="REKAP"/>
      <sheetName val="Marshal"/>
      <sheetName val="HARGA MATERIAL"/>
      <sheetName val="J"/>
      <sheetName val="B - Norelec"/>
      <sheetName val="ch"/>
      <sheetName val="Personil"/>
      <sheetName val="Sumda1"/>
      <sheetName val="STR"/>
      <sheetName val="PHU 05"/>
      <sheetName val="hasat"/>
      <sheetName val="metode"/>
      <sheetName val="Analisa Harsat"/>
      <sheetName val="AN.CIPTA.KARYA"/>
      <sheetName val="Anl.Bm(K)"/>
      <sheetName val="An. HS"/>
      <sheetName val="An.BOW"/>
      <sheetName val="Lamp.2,3&amp;4"/>
      <sheetName val="Gaji Pokok"/>
      <sheetName val="T. Proyek-Jabatan"/>
      <sheetName val="T. Lokasi"/>
      <sheetName val="T. Rumah"/>
      <sheetName val="T. Transport"/>
      <sheetName val="TBL_BANTU"/>
      <sheetName val="Daf-8 Sound Sistem-KR"/>
      <sheetName val="TBL_PROYEK"/>
      <sheetName val="KEBALAT"/>
      <sheetName val="FINAL"/>
      <sheetName val="CRUSER"/>
      <sheetName val="SPPK"/>
      <sheetName val="3-DIV2"/>
      <sheetName val="NYATDOK"/>
      <sheetName val="jdw~tng_alt"/>
      <sheetName val="jdw~bhn"/>
      <sheetName val="jdwmob"/>
      <sheetName val="Dt"/>
      <sheetName val="D8"/>
      <sheetName val="Hargamaterial"/>
      <sheetName val="Rekapitulasi"/>
      <sheetName val="harga"/>
      <sheetName val="Sheet1"/>
      <sheetName val="MAP"/>
      <sheetName val="data"/>
      <sheetName val="HSD"/>
      <sheetName val="Contract-Data"/>
      <sheetName val="LAP (3)"/>
      <sheetName val="rekap. mc2"/>
      <sheetName val="koef-tanah"/>
      <sheetName val="4-Basic Price"/>
      <sheetName val="isian"/>
      <sheetName val="Sheet4"/>
      <sheetName val="Kuantitas &amp; Harga"/>
      <sheetName val="HARGA SATUAN"/>
      <sheetName val="Agregat Halus &amp; Kasar"/>
      <sheetName val="Bt.Kosong"/>
      <sheetName val="Hargamat"/>
      <sheetName val="Div2"/>
      <sheetName val="AnalisaSIPIL RIIL"/>
      <sheetName val="Mall"/>
      <sheetName val="PERSIAPAN"/>
      <sheetName val="JADWAL PELAKSANAAN"/>
      <sheetName val="data-pendukung"/>
      <sheetName val="divII"/>
      <sheetName val="0+000-0+950"/>
      <sheetName val="Dafhrg"/>
      <sheetName val="DU&amp;B"/>
      <sheetName val="AHSP"/>
      <sheetName val="Analisa Quarry"/>
      <sheetName val="Analisa Intern lama"/>
      <sheetName val="HSLAIN-LAIN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"/>
      <sheetName val="Major"/>
      <sheetName val="Lamp2"/>
      <sheetName val="Lamp.3"/>
      <sheetName val="SRT"/>
      <sheetName val="REK"/>
      <sheetName val="BQ"/>
      <sheetName val="ANA"/>
      <sheetName val="Meth "/>
      <sheetName val="HSD"/>
      <sheetName val="MOS"/>
      <sheetName val="Staf"/>
      <sheetName val="Alat"/>
      <sheetName val="SCHE"/>
      <sheetName val="LN"/>
      <sheetName val="sub"/>
      <sheetName val="KOMP"/>
      <sheetName val="Peng."/>
      <sheetName val="Modal"/>
      <sheetName val="Sipil"/>
      <sheetName val="Hitung"/>
      <sheetName val="BOQ"/>
      <sheetName val="STF (2)"/>
      <sheetName val="alt-cimangkok"/>
      <sheetName val="SCH"/>
      <sheetName val="MET"/>
      <sheetName val="DLM"/>
      <sheetName val="MJR"/>
      <sheetName val="BALT"/>
      <sheetName val="LMP.1"/>
      <sheetName val="LMP.2"/>
      <sheetName val="RTN"/>
      <sheetName val="ANA (BAK)"/>
      <sheetName val="MET (BAK)"/>
      <sheetName val="IND"/>
      <sheetName val="CMK"/>
      <sheetName val="TM"/>
      <sheetName val="H.Satuan"/>
      <sheetName val="Perhitungan RAB"/>
      <sheetName val="5-ALAT(1)"/>
      <sheetName val="Me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mpul"/>
      <sheetName val="Schedule"/>
      <sheetName val="LT&amp;Plafond"/>
      <sheetName val="Dinding"/>
      <sheetName val="Sanitair"/>
      <sheetName val="Kusen"/>
      <sheetName val="ANKusen"/>
      <sheetName val="Sch-Kusen"/>
      <sheetName val="QTY-Kusen"/>
      <sheetName val="Struktur"/>
      <sheetName val="Pilecaps"/>
      <sheetName val="Tie Beam"/>
      <sheetName val="Balok"/>
      <sheetName val="Cover"/>
      <sheetName val="Kolom"/>
      <sheetName val="Plat"/>
      <sheetName val="Tangga"/>
      <sheetName val="ANPrelim"/>
      <sheetName val="Lain-2"/>
      <sheetName val="M&amp;E"/>
      <sheetName val="AN-M&amp;E"/>
      <sheetName val="Analisa"/>
      <sheetName val="Rekap"/>
      <sheetName val="BOQ KJ-D &amp; KJ-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si"/>
      <sheetName val="Quarry"/>
      <sheetName val="PAL XI"/>
      <sheetName val="TA - TT"/>
    </sheetNames>
    <sheetDataSet>
      <sheetData sheetId="0">
        <row r="1">
          <cell r="A1" t="str">
            <v>INFORMASI  UMUM</v>
          </cell>
        </row>
        <row r="2">
          <cell r="A2" t="str">
            <v/>
          </cell>
        </row>
        <row r="4">
          <cell r="A4" t="str">
            <v>No.</v>
          </cell>
          <cell r="C4" t="str">
            <v>U R A I A N</v>
          </cell>
          <cell r="F4" t="str">
            <v>I N F O R M A S I</v>
          </cell>
        </row>
        <row r="7">
          <cell r="A7" t="str">
            <v>1.</v>
          </cell>
          <cell r="C7" t="str">
            <v>No. Paket Kontrak</v>
          </cell>
          <cell r="G7" t="str">
            <v>: -</v>
          </cell>
        </row>
        <row r="9">
          <cell r="A9" t="str">
            <v>2.</v>
          </cell>
          <cell r="C9" t="str">
            <v>Nama Paket</v>
          </cell>
          <cell r="G9" t="str">
            <v>: PEMBANGUNAN JALAN KABANJAHE - KUTABULUH ( EFF. 4,50 KM )</v>
          </cell>
        </row>
        <row r="11">
          <cell r="A11" t="str">
            <v>3.</v>
          </cell>
          <cell r="C11" t="str">
            <v>Propinsi / Kabupaten / Kotamadya</v>
          </cell>
          <cell r="G11" t="str">
            <v>: SUMATERA UTARA / KARO - DAIRI</v>
          </cell>
        </row>
        <row r="14">
          <cell r="A14" t="str">
            <v>4.</v>
          </cell>
          <cell r="C14" t="str">
            <v>Lokasi pekerjaan</v>
          </cell>
          <cell r="H14" t="str">
            <v>Periksa peta lokasi pekerjaan</v>
          </cell>
        </row>
        <row r="16">
          <cell r="A16" t="str">
            <v>5.</v>
          </cell>
          <cell r="C16" t="str">
            <v>Kondisi jalan lama</v>
          </cell>
        </row>
        <row r="18">
          <cell r="A18" t="str">
            <v>6.</v>
          </cell>
          <cell r="C18" t="str">
            <v>Panjang efektif</v>
          </cell>
          <cell r="D18" t="str">
            <v>( lihat sketsa di bawah )</v>
          </cell>
          <cell r="I18" t="str">
            <v>Kilometer  ( Leff  = a + b )</v>
          </cell>
        </row>
        <row r="20">
          <cell r="A20" t="str">
            <v>7.</v>
          </cell>
          <cell r="C20" t="str">
            <v>Lebar jalan lama</v>
          </cell>
          <cell r="D20" t="str">
            <v>( bahu + perkerasan + bahu )</v>
          </cell>
          <cell r="G20" t="str">
            <v>(</v>
          </cell>
          <cell r="H20" t="str">
            <v>Varies</v>
          </cell>
          <cell r="I20" t="str">
            <v>+</v>
          </cell>
          <cell r="J20" t="str">
            <v>Var</v>
          </cell>
          <cell r="K20" t="str">
            <v>+</v>
          </cell>
          <cell r="L20" t="str">
            <v>Varies</v>
          </cell>
          <cell r="M20" t="str">
            <v>)</v>
          </cell>
          <cell r="N20" t="str">
            <v xml:space="preserve"> meter</v>
          </cell>
        </row>
        <row r="22">
          <cell r="A22" t="str">
            <v>8.</v>
          </cell>
          <cell r="C22" t="str">
            <v>Lebar Rencana</v>
          </cell>
          <cell r="D22" t="str">
            <v>( bahu + perkerasan + bahu )</v>
          </cell>
          <cell r="G22" t="str">
            <v>(</v>
          </cell>
          <cell r="H22">
            <v>1</v>
          </cell>
          <cell r="I22" t="str">
            <v>+</v>
          </cell>
          <cell r="J22">
            <v>6</v>
          </cell>
          <cell r="K22" t="str">
            <v>+</v>
          </cell>
          <cell r="L22">
            <v>1</v>
          </cell>
          <cell r="M22" t="str">
            <v>)</v>
          </cell>
          <cell r="N22" t="str">
            <v xml:space="preserve"> meter</v>
          </cell>
        </row>
        <row r="24">
          <cell r="A24" t="str">
            <v>9.</v>
          </cell>
          <cell r="C24" t="str">
            <v>Penampang jalan, jenis dan volume pekerjaan pokok</v>
          </cell>
          <cell r="H24" t="str">
            <v>Lihat lampiran.</v>
          </cell>
        </row>
        <row r="26">
          <cell r="A26" t="str">
            <v>10.</v>
          </cell>
          <cell r="C26" t="str">
            <v>Jangka waktu pelaksanaan pekerjaan</v>
          </cell>
          <cell r="H26">
            <v>150</v>
          </cell>
          <cell r="I26" t="str">
            <v xml:space="preserve"> hari kalender</v>
          </cell>
        </row>
        <row r="27">
          <cell r="G27" t="str">
            <v>Atau :</v>
          </cell>
          <cell r="H27">
            <v>5</v>
          </cell>
          <cell r="I27" t="str">
            <v xml:space="preserve"> bulan</v>
          </cell>
        </row>
        <row r="30">
          <cell r="A30" t="str">
            <v>11.</v>
          </cell>
          <cell r="C30" t="str">
            <v>Jarak rata-rata Base Camp ke lokasi pekerjaan  ---&gt;</v>
          </cell>
          <cell r="G30" t="str">
            <v>L =</v>
          </cell>
          <cell r="H30">
            <v>81</v>
          </cell>
          <cell r="I30" t="str">
            <v xml:space="preserve"> Kilometer</v>
          </cell>
        </row>
        <row r="32">
          <cell r="C32" t="str">
            <v>Perhitungan didasarkan pada sketsa di bawah ini :</v>
          </cell>
          <cell r="G32" t="str">
            <v xml:space="preserve">L = { (26,00+ 52,5 +5,0/2) } </v>
          </cell>
        </row>
        <row r="49">
          <cell r="A49" t="str">
            <v>12.</v>
          </cell>
          <cell r="C49" t="str">
            <v>Jam kerja efektif dalam 1 hari</v>
          </cell>
          <cell r="H49">
            <v>7</v>
          </cell>
          <cell r="I49" t="str">
            <v xml:space="preserve"> jam</v>
          </cell>
        </row>
        <row r="50">
          <cell r="A50" t="str">
            <v>13.</v>
          </cell>
          <cell r="C50" t="str">
            <v>Asuransi, Pajak, dsb. untuk Peralatan</v>
          </cell>
          <cell r="H50">
            <v>2E-3</v>
          </cell>
          <cell r="I50" t="str">
            <v xml:space="preserve"> x  Harga Pokok Alat</v>
          </cell>
        </row>
        <row r="51">
          <cell r="A51" t="str">
            <v>14.</v>
          </cell>
          <cell r="C51" t="str">
            <v>Tingkat Suku Bunga Investasi Alat</v>
          </cell>
          <cell r="H51">
            <v>20</v>
          </cell>
          <cell r="I51" t="str">
            <v xml:space="preserve"> %</v>
          </cell>
        </row>
        <row r="52">
          <cell r="A52" t="str">
            <v>15.</v>
          </cell>
          <cell r="C52" t="str">
            <v>Biaya Umum dan Keuntungan</v>
          </cell>
          <cell r="H52">
            <v>10</v>
          </cell>
          <cell r="I52" t="str">
            <v xml:space="preserve"> % x Biaya Langsung</v>
          </cell>
        </row>
        <row r="55">
          <cell r="A55">
            <v>16</v>
          </cell>
          <cell r="C55" t="str">
            <v>Lokasi Quarry  :  GURU KUNAYAN</v>
          </cell>
          <cell r="H55" t="str">
            <v>Periksa lampiran.</v>
          </cell>
        </row>
        <row r="57">
          <cell r="A57">
            <v>17</v>
          </cell>
          <cell r="C57" t="str">
            <v>Lokasi Quarry  :  SUKA</v>
          </cell>
        </row>
      </sheetData>
      <sheetData sheetId="1"/>
      <sheetData sheetId="2"/>
      <sheetData sheetId="3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P"/>
      <sheetName val="Additional"/>
      <sheetName val="Gal_Cold Milling"/>
      <sheetName val="Gal_Jack Hammer"/>
    </sheetNames>
    <sheetDataSet>
      <sheetData sheetId="0" refreshError="1">
        <row r="841">
          <cell r="T841" t="str">
            <v>Analisa EI-322</v>
          </cell>
        </row>
        <row r="843">
          <cell r="L843" t="str">
            <v>FORMULIR STANDAR UNTUK</v>
          </cell>
        </row>
        <row r="844">
          <cell r="L844" t="str">
            <v>PEREKAMAN ANALISA MASING-MASING HARGA SATUAN</v>
          </cell>
        </row>
        <row r="845">
          <cell r="L845" t="str">
            <v/>
          </cell>
        </row>
        <row r="848">
          <cell r="L848" t="str">
            <v>PROYEK</v>
          </cell>
          <cell r="O848" t="str">
            <v>: Proyek Pembangunan Jalan Pantai Utara  Jawa Barat</v>
          </cell>
        </row>
        <row r="849">
          <cell r="L849" t="str">
            <v>No. PAKET KONTRAK</v>
          </cell>
          <cell r="O849" t="str">
            <v xml:space="preserve">: </v>
          </cell>
        </row>
        <row r="850">
          <cell r="L850" t="str">
            <v>NAMA PAKET</v>
          </cell>
          <cell r="O850" t="str">
            <v>:  Flyover  Pamanukan</v>
          </cell>
        </row>
        <row r="851">
          <cell r="L851" t="str">
            <v>PROP / KAB / KODYA</v>
          </cell>
          <cell r="O851" t="str">
            <v>: Jawa Barat</v>
          </cell>
        </row>
        <row r="852">
          <cell r="L852" t="str">
            <v>ITEM PEMBAYARAN NO.</v>
          </cell>
          <cell r="O852" t="str">
            <v>:  3.2 (2)</v>
          </cell>
          <cell r="R852" t="str">
            <v>PERKIRAAN VOL. PEK.</v>
          </cell>
          <cell r="T852" t="str">
            <v>:</v>
          </cell>
          <cell r="U852">
            <v>6571.2013500000003</v>
          </cell>
        </row>
        <row r="853">
          <cell r="L853" t="str">
            <v>JENIS PEKERJAAN</v>
          </cell>
          <cell r="O853" t="str">
            <v>:  Timbunan Pilihan</v>
          </cell>
          <cell r="R853" t="str">
            <v>TOTAL HARGA (Rp.)</v>
          </cell>
          <cell r="T853" t="str">
            <v>:</v>
          </cell>
          <cell r="U853">
            <v>359628773.19481355</v>
          </cell>
        </row>
        <row r="854">
          <cell r="L854" t="str">
            <v>SATUAN PEMBAYARAN</v>
          </cell>
          <cell r="O854" t="str">
            <v>:  M3</v>
          </cell>
          <cell r="R854" t="str">
            <v>% THD. BIAYA PROYEK</v>
          </cell>
          <cell r="T854" t="str">
            <v>:</v>
          </cell>
          <cell r="U854">
            <v>0.70465720727372594</v>
          </cell>
        </row>
        <row r="857">
          <cell r="Q857" t="str">
            <v>PERKIRAAN</v>
          </cell>
          <cell r="R857" t="str">
            <v>HARGA</v>
          </cell>
          <cell r="S857" t="str">
            <v>JUMLAH</v>
          </cell>
        </row>
        <row r="858">
          <cell r="L858" t="str">
            <v>NO.</v>
          </cell>
          <cell r="N858" t="str">
            <v>KOMPONEN</v>
          </cell>
          <cell r="P858" t="str">
            <v>SATUAN</v>
          </cell>
          <cell r="Q858" t="str">
            <v>KUANTITAS</v>
          </cell>
          <cell r="R858" t="str">
            <v>SATUAN</v>
          </cell>
          <cell r="S858" t="str">
            <v>HARGA</v>
          </cell>
        </row>
        <row r="859">
          <cell r="R859" t="str">
            <v>(Rp.)</v>
          </cell>
          <cell r="S859" t="str">
            <v>(Rp.)</v>
          </cell>
        </row>
        <row r="862">
          <cell r="L862" t="str">
            <v>A.</v>
          </cell>
          <cell r="N862" t="str">
            <v>TENAGA</v>
          </cell>
        </row>
        <row r="864">
          <cell r="L864" t="str">
            <v>1.</v>
          </cell>
          <cell r="N864" t="str">
            <v>Pekerja</v>
          </cell>
          <cell r="O864" t="str">
            <v>(L01)</v>
          </cell>
          <cell r="P864" t="str">
            <v>Jam</v>
          </cell>
          <cell r="Q864">
            <v>7.1396697902721989E-2</v>
          </cell>
          <cell r="R864">
            <v>2750</v>
          </cell>
          <cell r="U864">
            <v>196.34091923248548</v>
          </cell>
        </row>
        <row r="865">
          <cell r="L865" t="str">
            <v>2.</v>
          </cell>
          <cell r="N865" t="str">
            <v>Mandor</v>
          </cell>
          <cell r="O865" t="str">
            <v>(L03)</v>
          </cell>
          <cell r="P865" t="str">
            <v>Jam</v>
          </cell>
          <cell r="Q865">
            <v>1.7849174475680497E-2</v>
          </cell>
          <cell r="R865">
            <v>4000</v>
          </cell>
          <cell r="U865">
            <v>71.396697902721996</v>
          </cell>
        </row>
        <row r="868">
          <cell r="Q868" t="str">
            <v xml:space="preserve">JUMLAH HARGA TENAGA   </v>
          </cell>
          <cell r="U868">
            <v>267.73761713520747</v>
          </cell>
        </row>
        <row r="870">
          <cell r="L870" t="str">
            <v>B.</v>
          </cell>
          <cell r="N870" t="str">
            <v>BAHAN</v>
          </cell>
        </row>
        <row r="872">
          <cell r="L872" t="str">
            <v>1.</v>
          </cell>
          <cell r="N872" t="str">
            <v>Bahan pilihan   (M09)</v>
          </cell>
          <cell r="O872" t="str">
            <v>(M09)</v>
          </cell>
          <cell r="P872" t="str">
            <v>M3</v>
          </cell>
          <cell r="Q872">
            <v>1.2</v>
          </cell>
          <cell r="R872">
            <v>21000</v>
          </cell>
          <cell r="U872">
            <v>25200</v>
          </cell>
        </row>
        <row r="878">
          <cell r="Q878" t="str">
            <v xml:space="preserve">JUMLAH HARGA BAHAN   </v>
          </cell>
          <cell r="U878">
            <v>25200</v>
          </cell>
        </row>
        <row r="880">
          <cell r="L880" t="str">
            <v>C.</v>
          </cell>
          <cell r="N880" t="str">
            <v>PERALATAN</v>
          </cell>
        </row>
        <row r="881">
          <cell r="L881" t="str">
            <v>1.</v>
          </cell>
          <cell r="N881" t="str">
            <v>Wheel  Loader</v>
          </cell>
          <cell r="O881" t="str">
            <v>(E15)</v>
          </cell>
          <cell r="P881" t="str">
            <v>Jam</v>
          </cell>
          <cell r="Q881">
            <v>1.7849174475680497E-2</v>
          </cell>
          <cell r="R881">
            <v>181182.97084330328</v>
          </cell>
          <cell r="U881">
            <v>3233.9664586042527</v>
          </cell>
        </row>
        <row r="882">
          <cell r="L882" t="str">
            <v>2.</v>
          </cell>
          <cell r="N882" t="str">
            <v>Dump Truck</v>
          </cell>
          <cell r="O882" t="str">
            <v>(E08)</v>
          </cell>
          <cell r="P882" t="str">
            <v>Jam</v>
          </cell>
          <cell r="Q882">
            <v>0.16265060240963855</v>
          </cell>
          <cell r="R882">
            <v>90902.327191025077</v>
          </cell>
          <cell r="U882">
            <v>14785.318278058296</v>
          </cell>
        </row>
        <row r="883">
          <cell r="L883" t="str">
            <v>3.</v>
          </cell>
          <cell r="N883" t="str">
            <v>Motor Grader</v>
          </cell>
          <cell r="O883" t="str">
            <v>(E13)</v>
          </cell>
          <cell r="P883" t="str">
            <v>Jam</v>
          </cell>
          <cell r="Q883">
            <v>1.5618027666220438E-2</v>
          </cell>
          <cell r="R883">
            <v>249349.23784774702</v>
          </cell>
          <cell r="U883">
            <v>3894.3432952570934</v>
          </cell>
        </row>
        <row r="884">
          <cell r="L884" t="str">
            <v>3.</v>
          </cell>
          <cell r="N884" t="str">
            <v>Vibro Roller</v>
          </cell>
          <cell r="O884" t="str">
            <v>(E19)</v>
          </cell>
          <cell r="P884" t="str">
            <v>Jam</v>
          </cell>
          <cell r="Q884">
            <v>1.6064257028112448E-2</v>
          </cell>
          <cell r="R884">
            <v>105030.97519263501</v>
          </cell>
          <cell r="U884">
            <v>1687.2445814077912</v>
          </cell>
        </row>
        <row r="885">
          <cell r="L885" t="str">
            <v>4.</v>
          </cell>
          <cell r="N885" t="str">
            <v>Water Tanker</v>
          </cell>
          <cell r="O885" t="str">
            <v>(E23)</v>
          </cell>
          <cell r="P885" t="str">
            <v>Jam</v>
          </cell>
          <cell r="Q885">
            <v>7.0281124497991983E-3</v>
          </cell>
          <cell r="R885">
            <v>85958.879632794691</v>
          </cell>
          <cell r="U885">
            <v>604.12867211803507</v>
          </cell>
        </row>
        <row r="886">
          <cell r="L886" t="str">
            <v>5.</v>
          </cell>
          <cell r="N886" t="str">
            <v>Alat  Bantu</v>
          </cell>
          <cell r="P886" t="str">
            <v>Ls</v>
          </cell>
          <cell r="Q886">
            <v>1</v>
          </cell>
          <cell r="R886">
            <v>80</v>
          </cell>
          <cell r="U886">
            <v>80</v>
          </cell>
        </row>
        <row r="890">
          <cell r="Q890" t="str">
            <v xml:space="preserve">JUMLAH HARGA PERALATAN   </v>
          </cell>
          <cell r="U890">
            <v>24285.001285445473</v>
          </cell>
        </row>
        <row r="892">
          <cell r="L892" t="str">
            <v>D.</v>
          </cell>
          <cell r="N892" t="str">
            <v>JUMLAH HARGA TENAGA, BAHAN DAN PERALATAN  ( A + B + C )</v>
          </cell>
          <cell r="U892">
            <v>49752.738902580677</v>
          </cell>
        </row>
        <row r="893">
          <cell r="L893" t="str">
            <v>E.</v>
          </cell>
          <cell r="N893" t="str">
            <v>OVERHEAD &amp; PROFIT</v>
          </cell>
          <cell r="P893">
            <v>10</v>
          </cell>
          <cell r="Q893" t="str">
            <v>%  x  D</v>
          </cell>
          <cell r="U893">
            <v>4975.2738902580677</v>
          </cell>
        </row>
        <row r="894">
          <cell r="L894" t="str">
            <v>F.</v>
          </cell>
          <cell r="N894" t="str">
            <v>HARGA SATUAN PEKERJAAN  ( D + E )</v>
          </cell>
          <cell r="U894">
            <v>54728.012792838745</v>
          </cell>
        </row>
        <row r="895">
          <cell r="L895" t="str">
            <v>Note: 1</v>
          </cell>
          <cell r="N895" t="str">
            <v>SATUAN dapat berdasarkan atas jam operasi untuk Tenaga Kerja dan Peralatan, volume dan/atau ukuran</v>
          </cell>
        </row>
        <row r="896">
          <cell r="N896" t="str">
            <v>berat untuk bahan-bahan.</v>
          </cell>
        </row>
        <row r="897">
          <cell r="L897">
            <v>2</v>
          </cell>
          <cell r="N897" t="str">
            <v>Kuantitas satuan adalah kuantitas setiap komponen untuk menyelesaikan satu satuan pekerjaan dari nomor</v>
          </cell>
        </row>
        <row r="898">
          <cell r="N898" t="str">
            <v>mata pembayaran.</v>
          </cell>
        </row>
        <row r="899">
          <cell r="L899">
            <v>3</v>
          </cell>
          <cell r="N899" t="str">
            <v>Biaya satuan untuk peralatan sudah termasuk bahan bakar, bahan habis dipakai dan operator.</v>
          </cell>
        </row>
        <row r="900">
          <cell r="L900">
            <v>4</v>
          </cell>
          <cell r="N900" t="str">
            <v>Biaya satuan sudah termasuk pengeluaran untuk seluruh pajak yang berkaitan (tetapi tidak termasuk PPN</v>
          </cell>
        </row>
        <row r="901">
          <cell r="N901" t="str">
            <v>yang dibayar dari kontrak) dan biaya-biaya lainnya.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"/>
      <sheetName val="TOTAL"/>
      <sheetName val="PRELIM"/>
      <sheetName val="TOWN"/>
      <sheetName val="BQ-TAMBAHAN"/>
      <sheetName val="Informasi"/>
      <sheetName val="INPUT"/>
      <sheetName val="Cover Daf_2"/>
      <sheetName val="Material"/>
      <sheetName val="Bill No.1"/>
      <sheetName val="ELEKTRIKAL"/>
      <sheetName val="SAT-DAS"/>
      <sheetName val="HARSAT"/>
      <sheetName val="DAF-1"/>
      <sheetName val="OUT"/>
      <sheetName val="rINCIAN"/>
      <sheetName val="Cover Daf-2"/>
      <sheetName val="AHSbj"/>
      <sheetName val="CAT_HAR"/>
      <sheetName val="Analisa"/>
      <sheetName val="DAF-2"/>
      <sheetName val="Rekap"/>
      <sheetName val="ALAT"/>
      <sheetName val="Agregat Halus &amp; Kasar"/>
      <sheetName val="H.Satuan"/>
      <sheetName val="Summary "/>
      <sheetName val="Rab"/>
      <sheetName val="Rekap Biaya"/>
      <sheetName val="UPAH PEKERJA"/>
      <sheetName val="Sheet1"/>
      <sheetName val="rab_analisa"/>
      <sheetName val="ANALISA TENDER"/>
      <sheetName val="Infra"/>
      <sheetName val="Bill No 2.1 "/>
      <sheetName val="BAG_2"/>
      <sheetName val="Rekap Direct Cost"/>
      <sheetName val="STR"/>
      <sheetName val="harga"/>
      <sheetName val="HargaDsrBhn"/>
      <sheetName val="SBDY"/>
      <sheetName val="NP"/>
      <sheetName val="1.REK"/>
      <sheetName val="Normalisasi"/>
      <sheetName val="Produksi "/>
      <sheetName val="DSU-2"/>
      <sheetName val="AHS Marka"/>
      <sheetName val="ANAL KOEF"/>
      <sheetName val="SCHEDULE"/>
      <sheetName val="Sumber Daya"/>
      <sheetName val="BL"/>
      <sheetName val="rab me (by owner) "/>
      <sheetName val="BQ (by owner)"/>
      <sheetName val="rab me (fisik)"/>
      <sheetName val="H_Satuan"/>
      <sheetName val="anal_alat"/>
      <sheetName val="hsd"/>
      <sheetName val="NP.7(2)"/>
      <sheetName val="NP.9"/>
      <sheetName val="Koefisien"/>
      <sheetName val="Sales"/>
      <sheetName val="Cover"/>
      <sheetName val="BAG-2"/>
      <sheetName val="000000"/>
      <sheetName val="Tataudara"/>
      <sheetName val="DKH"/>
      <sheetName val="prog-mgu"/>
      <sheetName val="I-KAMAR"/>
      <sheetName val="I_KAMAR"/>
      <sheetName val="formminat"/>
      <sheetName val="Harsat_El"/>
      <sheetName val="STR(CANCEL)"/>
      <sheetName val="Price Biaya Cadangan"/>
      <sheetName val="BQ.Rekapitulasi  Akhir"/>
      <sheetName val="Bill No_1"/>
      <sheetName val="rekap-analis"/>
      <sheetName val="fill in first"/>
      <sheetName val="Form-3.3"/>
      <sheetName val="Monitor"/>
      <sheetName val="BQ ARS"/>
      <sheetName val="AC"/>
      <sheetName val="SAP"/>
      <sheetName val="UPAHBAHAN"/>
      <sheetName val="ANALISA-1"/>
      <sheetName val="DAPRO"/>
      <sheetName val="DAFTAR ISI"/>
      <sheetName val="ANALISA PEK.UMUM"/>
      <sheetName val="BQ_Rekapitulasi  Akhir"/>
      <sheetName val="2.1"/>
      <sheetName val="2.2"/>
      <sheetName val="BQ"/>
      <sheetName val="B"/>
      <sheetName val="HARGA MATERIAL"/>
      <sheetName val="ANL-PEK"/>
      <sheetName val="Upah"/>
      <sheetName val="Rekap-Bdg"/>
      <sheetName val="REF.ONLY"/>
      <sheetName val="토공사B동추가"/>
      <sheetName val="DAF_2"/>
      <sheetName val="Bill No. 2 - Carpark"/>
      <sheetName val="Weight Bridge"/>
      <sheetName val="BAHAN"/>
      <sheetName val="ENG-101"/>
      <sheetName val="BQ-1A"/>
      <sheetName val="ARSITEKTUR"/>
      <sheetName val="Mall"/>
      <sheetName val="Upah_Bahan"/>
      <sheetName val="D2.2"/>
      <sheetName val="A"/>
      <sheetName val="Daf 1 Prelim"/>
      <sheetName val="index"/>
      <sheetName val="DAF_1"/>
      <sheetName val="Inst.penerangan."/>
      <sheetName val="Anls Teknis"/>
      <sheetName val="RENTAL1"/>
      <sheetName val="RAB_R. DNS. PENGLL T.54 (11.C.)"/>
      <sheetName val="RAB_R. DNS. PENGLL T.70_(12.A.)"/>
      <sheetName val="RAB_R. DNS. PENGLL T.70_(12.B.)"/>
      <sheetName val="RAB_R. DNS. PENGLL T.70_(12.C.)"/>
      <sheetName val="RAB_SPORT CLUB_(14)"/>
      <sheetName val="RAB_MASJID &amp; T.WUDLU_(15)"/>
      <sheetName val="RAB_LOUNDRY &amp; WORKSHOP_(16)"/>
      <sheetName val="RAB_MINIMARKET &amp; KANTIN_(17.)"/>
      <sheetName val="RAB_RMH. PENJAGA_(18)"/>
      <sheetName val="RAB_POS JAGA_(19. A.)"/>
      <sheetName val="RAB_POS JAGA_(19. B.)"/>
      <sheetName val="RAB_R. POMPA_(20)"/>
      <sheetName val="RAB_GARASI_(21)"/>
      <sheetName val="RAB_POLIKLINIK_(22)"/>
      <sheetName val="RAB_R. KELAS_(2.A)"/>
      <sheetName val="RAB_R. KELAS_(2.B)"/>
      <sheetName val="RAB_AULA SEDANG_(6)"/>
      <sheetName val="RAB_ASRAMA_(7. B.)"/>
      <sheetName val="RAB_ASRAMA_(7. C.)"/>
      <sheetName val="RAB_ASRAMA_(7. D.)"/>
      <sheetName val="RAB_R. MAKAN_(8)"/>
      <sheetName val="RAB_GUEST HOUSE_(9. A.)"/>
      <sheetName val="RAB_GUEST HOUSE_(9. B.)"/>
      <sheetName val="mA THP III"/>
      <sheetName val="daf-3(OK)"/>
      <sheetName val="daf-7(OK)"/>
      <sheetName val="#REF!"/>
      <sheetName val="FINISHING"/>
      <sheetName val="div10"/>
      <sheetName val="boq"/>
      <sheetName val="RKP.ANL"/>
      <sheetName val="8LT 12"/>
      <sheetName val="Isolasi Luar Dalam"/>
      <sheetName val="Isolasi Luar"/>
      <sheetName val="LISA MOB"/>
      <sheetName val="PERFORMANCE PROYEK (2)"/>
      <sheetName val="Petunjuk Ngisi (2)"/>
      <sheetName val="rincian per proyek"/>
      <sheetName val="CH"/>
      <sheetName val="Volume"/>
      <sheetName val="Basic Price"/>
      <sheetName val="RAB (OK)"/>
      <sheetName val="Analisa STR"/>
      <sheetName val="Produksi_"/>
      <sheetName val="1_REK"/>
      <sheetName val="AHS_Marka"/>
      <sheetName val="ANAL_KOEF"/>
      <sheetName val="SP16"/>
      <sheetName val="bhn-upah"/>
      <sheetName val="baladewa"/>
      <sheetName val="KH-Q1,Q2,01"/>
      <sheetName val="Perm. Test"/>
      <sheetName val="Plmbg "/>
      <sheetName val="Electronic"/>
      <sheetName val="Bill of Qty"/>
      <sheetName val="AN-E"/>
      <sheetName val="Meth"/>
      <sheetName val="Daf 1"/>
      <sheetName val="SP"/>
      <sheetName val="HRG BHN"/>
      <sheetName val="DAFTAR  BESI IWF"/>
      <sheetName val="Harsat Upah"/>
      <sheetName val="DAFTAR BESI KANAL C SIKU"/>
      <sheetName val="Terbilang"/>
      <sheetName val="AN-K"/>
      <sheetName val="chitimc"/>
      <sheetName val="rumus"/>
      <sheetName val="EARTH"/>
      <sheetName val="ANAL"/>
      <sheetName val="sort2"/>
      <sheetName val="ACT-PRELIM"/>
      <sheetName val="STR_CANCEL_"/>
      <sheetName val="COST"/>
      <sheetName val="Pipe"/>
      <sheetName val="Rinc.Ged.A (G.Utama)"/>
      <sheetName val="Plumbing"/>
      <sheetName val="Bab.No.4.1 STR"/>
      <sheetName val="Bab.No.4.2 ARSITEK"/>
      <sheetName val="Bab.No.4.3 PLUMBING"/>
      <sheetName val="Bab.No.4.4-Pek.Tambh.Krg."/>
      <sheetName val="H-Bahan &amp; Tenaga"/>
      <sheetName val="Unit Price"/>
      <sheetName val="H_Bahan"/>
      <sheetName val="BASEMENT"/>
      <sheetName val="koef"/>
      <sheetName val="Summary"/>
      <sheetName val="DAFTAR HARGA"/>
      <sheetName val="112-885"/>
      <sheetName val="BQ-R2"/>
      <sheetName val="Tabel"/>
      <sheetName val="RKP-BOQ"/>
      <sheetName val="DK&amp;H"/>
      <sheetName val="Koto Panjang"/>
      <sheetName val="Parameter"/>
      <sheetName val="ANALIS2"/>
      <sheetName val="ANALISAGATE"/>
      <sheetName val="Harsat Bahan"/>
      <sheetName val="bum"/>
      <sheetName val="Anal-1"/>
      <sheetName val="D4"/>
      <sheetName val="D6"/>
      <sheetName val="D7"/>
      <sheetName val="D8"/>
      <sheetName val="telp"/>
      <sheetName val="PROGRESS"/>
      <sheetName val="HC Bldg."/>
      <sheetName val="326BQSTC"/>
      <sheetName val="Inds &amp; For"/>
      <sheetName val="ARSUtM "/>
      <sheetName val="RAB "/>
      <sheetName val="rk_an_k"/>
      <sheetName val="Bill rekap"/>
      <sheetName val="Analisa Baku ME"/>
      <sheetName val="igp-03"/>
      <sheetName val="A-ars"/>
      <sheetName val="REKAP PAGAR DEPAN"/>
      <sheetName val="REKAP LOKAL"/>
      <sheetName val="REKAP PAGAR SAMPING"/>
      <sheetName val="REKAP GERBANG"/>
      <sheetName val="Rawat Inap"/>
      <sheetName val="4-Basic Price"/>
      <sheetName val="Kabel"/>
      <sheetName val="BQ-Str"/>
      <sheetName val="analisa_gedung"/>
      <sheetName val="pricing"/>
      <sheetName val="RBP- 2"/>
      <sheetName val="harsat ars str"/>
      <sheetName val="data"/>
      <sheetName val="Foundation"/>
      <sheetName val="reso"/>
      <sheetName val="UPAH BAHAN"/>
      <sheetName val="LAPORAN MGGU"/>
      <sheetName val="RekBq"/>
      <sheetName val="PersList"/>
      <sheetName val="Wilayah"/>
      <sheetName val="ANA-C"/>
      <sheetName val="Table Array"/>
      <sheetName val="DP"/>
      <sheetName val="R.A.B."/>
      <sheetName val="Bab.No.3.1 STR"/>
      <sheetName val="Bab.No.3.2 ARSITEK"/>
      <sheetName val="Bab.No.3.3-PLUMBING"/>
      <sheetName val="Bab.No.3.4-Pek.Tambh.Krg."/>
      <sheetName val="str bengkel"/>
      <sheetName val="material "/>
      <sheetName val="Anls"/>
      <sheetName val="Metod TWR"/>
      <sheetName val="SUR-HARGA"/>
      <sheetName val="PAD-F"/>
      <sheetName val="hrgsat"/>
      <sheetName val="UPAH BAHAN 07"/>
      <sheetName val="Upah&amp;Bahan"/>
      <sheetName val="metode"/>
      <sheetName val="anals hrg"/>
      <sheetName val="Cost Summary"/>
      <sheetName val="Rekap Sal"/>
      <sheetName val="BOQ "/>
      <sheetName val="REKAP ANALISA"/>
      <sheetName val="bill"/>
      <sheetName val="Harsat_marina"/>
      <sheetName val="Ana"/>
      <sheetName val="Fill this out first___"/>
      <sheetName val="Grand Summary"/>
      <sheetName val="ahas-ins"/>
      <sheetName val="DTX"/>
      <sheetName val="rate Bahan"/>
      <sheetName val="REKAP.VOLUME"/>
      <sheetName val="Volume Rumah"/>
      <sheetName val="ANAL.BOW"/>
      <sheetName val="org"/>
      <sheetName val=" ANL. bw"/>
      <sheetName val="AnalisisHSPekerjaan"/>
      <sheetName val="DATA PROYEK"/>
      <sheetName val="Schedule I"/>
      <sheetName val="OwnEq"/>
      <sheetName val="RAP"/>
      <sheetName val="S Kurva"/>
      <sheetName val="name"/>
      <sheetName val="SUB TOTAL___"/>
      <sheetName val="rab - persiapan &amp; lantai-1"/>
      <sheetName val="L. Hr"/>
      <sheetName val="COA"/>
      <sheetName val="ISIAN"/>
      <sheetName val="Panel"/>
      <sheetName val="ANALISA HARGA SATUAN"/>
      <sheetName val="Fire Fighting"/>
      <sheetName val="16-AC-27JULI"/>
      <sheetName val="PL _5 LT "/>
      <sheetName val="Hrg Satuan"/>
      <sheetName val="DESBT"/>
      <sheetName val="Pipa Bakrie"/>
      <sheetName val="Valve-Hyd"/>
      <sheetName val="pipe132"/>
      <sheetName val="jaketing"/>
      <sheetName val="FORMULA"/>
      <sheetName val="DETAIL DIRECT COST"/>
      <sheetName val="lokasari-el"/>
      <sheetName val="REKAP EL"/>
      <sheetName val="Conn. Lib"/>
      <sheetName val="LISTRIK"/>
      <sheetName val="HSBHN"/>
      <sheetName val="Pt"/>
      <sheetName val="Analisa Harga"/>
      <sheetName val="Currency Rate"/>
      <sheetName val="NLsimpro"/>
      <sheetName val="Menu"/>
      <sheetName val="List Plant"/>
      <sheetName val="UNIT PRICE ANALYSIS (KSN)"/>
      <sheetName val="ANALISA STR &amp; ARS"/>
      <sheetName val="UNIT PRICE WAGE and MATERIAL"/>
      <sheetName val="REKAP ANALISA TO PRINT"/>
      <sheetName val="Daf Hg Satuan"/>
      <sheetName val="rekap konst"/>
      <sheetName val="lap umum 1"/>
      <sheetName val="HargaDasar"/>
      <sheetName val="RAB ME"/>
      <sheetName val="BASIC PRICE "/>
      <sheetName val="form evaluasi"/>
      <sheetName val="sai"/>
      <sheetName val="IPK"/>
      <sheetName val="Satuan"/>
      <sheetName val="AKP"/>
      <sheetName val="IPK RAKOR"/>
      <sheetName val="RL-01"/>
      <sheetName val="LS_Rutin"/>
      <sheetName val="A_ars"/>
      <sheetName val="Calcu 02"/>
      <sheetName val="Codestable"/>
      <sheetName val="Proj Summ"/>
      <sheetName val="AHS"/>
      <sheetName val="Kolom UT"/>
      <sheetName val="3"/>
      <sheetName val="RESUME PEMASARAN 2014"/>
      <sheetName val="RKAP CB5"/>
      <sheetName val="RKAP CB6"/>
      <sheetName val="RKAP CB7"/>
      <sheetName val="RKAP CB8"/>
      <sheetName val="struktur tdk dipakai"/>
      <sheetName val="RUANG"/>
      <sheetName val="61004"/>
      <sheetName val="61005"/>
      <sheetName val="61006"/>
      <sheetName val="61007"/>
      <sheetName val="61008"/>
      <sheetName val="Surat Pernyataan"/>
      <sheetName val="Kuantitas &amp; Harga"/>
      <sheetName val="5-ALAT(1)"/>
      <sheetName val="BH-UP"/>
      <sheetName val="PERHIT. ALAT"/>
      <sheetName val="SIMHU"/>
      <sheetName val="Subcont"/>
      <sheetName val="Currency"/>
      <sheetName val="AN.CIPTA.KARYA"/>
      <sheetName val="10.1 (1)"/>
      <sheetName val="10.1 (2)"/>
      <sheetName val="10.1 (3)"/>
      <sheetName val="10.1 (4)"/>
      <sheetName val="10.1 (5)"/>
      <sheetName val="4"/>
      <sheetName val="3-DIV5"/>
      <sheetName val="DIV-2"/>
      <sheetName val="MHRS"/>
      <sheetName val="COMMIT REG"/>
      <sheetName val="BILAL2"/>
      <sheetName val="Rencana vs Realisasi"/>
      <sheetName val="srtberkas"/>
      <sheetName val="AnMobilisasi"/>
      <sheetName val="3-DIV3"/>
      <sheetName val="SCDHL"/>
      <sheetName val="BAJA TUL"/>
      <sheetName val="rab lt 2 bo"/>
      <sheetName val="MPEL"/>
      <sheetName val="3-DIV4"/>
      <sheetName val="terendah"/>
      <sheetName val="div3"/>
      <sheetName val="Sheet2"/>
      <sheetName val="DASAR"/>
      <sheetName val="jadwal pelaks"/>
      <sheetName val="Peralatan"/>
      <sheetName val="UPAH&amp;BHN"/>
      <sheetName val="RAPJadi"/>
      <sheetName val="SAT"/>
      <sheetName val="AN"/>
      <sheetName val="Schedule Rev. (3)"/>
      <sheetName val="REK"/>
      <sheetName val="koef-beton"/>
      <sheetName val="GASATAGG.XLS"/>
      <sheetName val="HSUMUM.XLS"/>
      <sheetName val="HSDRAIN.XLS"/>
      <sheetName val="HSTANAH"/>
      <sheetName val="HSBASE"/>
      <sheetName val="HSASPAL"/>
      <sheetName val="HSBETON"/>
      <sheetName val="HSSTRUK"/>
      <sheetName val="HSMISC.XLS"/>
      <sheetName val="DHS"/>
      <sheetName val="HB me"/>
      <sheetName val="Sch1"/>
      <sheetName val="ANALISA SOFT"/>
      <sheetName val="DUHB (2)"/>
      <sheetName val="analisa gedung"/>
      <sheetName val="Time Scedule"/>
      <sheetName val="Bahan Upah"/>
      <sheetName val="Bahan &amp; Upah"/>
      <sheetName val="3-div1"/>
      <sheetName val="Sheet4"/>
      <sheetName val="SUM_PERS_STRUK"/>
      <sheetName val="rate"/>
      <sheetName val="Risalah KOM"/>
      <sheetName val="3-DIV8"/>
      <sheetName val="SD"/>
      <sheetName val="MATERIAL ANALISA"/>
      <sheetName val="ASat"/>
      <sheetName val="Du_lieu"/>
      <sheetName val="REKAP_LANDSCAPE"/>
      <sheetName val="Daftar upah &amp; material"/>
      <sheetName val="Mek-FW"/>
      <sheetName val="HS-2"/>
      <sheetName val="Analisa &amp; Upah"/>
      <sheetName val="An_Basic"/>
      <sheetName val="DON GIA"/>
      <sheetName val="CHITIET VL-NC"/>
      <sheetName val="TDTKP"/>
      <sheetName val="TONGKE3p "/>
      <sheetName val="VCV-BE-TONG"/>
      <sheetName val="TNHCHINH"/>
      <sheetName val="Harga Satuan"/>
      <sheetName val="BAPB, P-4"/>
      <sheetName val="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fil"/>
      <sheetName val="Hrg"/>
      <sheetName val="Anl"/>
      <sheetName val="RAB RKB"/>
      <sheetName val="RAB WC"/>
      <sheetName val="Srn&amp;Mbl"/>
      <sheetName val="Rkp"/>
      <sheetName val="Schd (2)"/>
      <sheetName val="Schd (3)"/>
      <sheetName val="Sheet4"/>
      <sheetName val="Sheet5"/>
      <sheetName val="Sheet6"/>
      <sheetName val="Sheet7"/>
      <sheetName val="Sheet8"/>
      <sheetName val="Sheet9"/>
      <sheetName val="Sheet10"/>
      <sheetName val="TOWN"/>
      <sheetName val="REKAP"/>
      <sheetName val="RekBq"/>
      <sheetName val="Koto Panjang"/>
      <sheetName val="koef"/>
      <sheetName val="5-Peralatan"/>
      <sheetName val="MAJOR"/>
      <sheetName val="HARSAT"/>
      <sheetName val="Sch1"/>
      <sheetName val="Rab-Semeru"/>
      <sheetName val="Markup"/>
      <sheetName val="GASATAGG.XLS"/>
      <sheetName val="Informasi"/>
      <sheetName val="NP"/>
      <sheetName val="BAHAN_STR"/>
      <sheetName val="upah"/>
      <sheetName val="analisa"/>
      <sheetName val="3-DIV2"/>
      <sheetName val="Kuantitas &amp; Harga"/>
      <sheetName val="4-Basic Price"/>
      <sheetName val="BOQ"/>
      <sheetName val="5-ALAT(1)"/>
      <sheetName val="3-DIV4"/>
      <sheetName val="MOBILISASI"/>
      <sheetName val="A) Psiapan"/>
      <sheetName val="Basic"/>
      <sheetName val="RAB RT.09 LK.I"/>
      <sheetName val="HSTANAH"/>
      <sheetName val="HSBETON"/>
      <sheetName val="KoefMixer"/>
      <sheetName val="KoefExc_Dump_Vibro"/>
      <sheetName val="Alat Berat"/>
      <sheetName val="H.Satuan"/>
      <sheetName val="Analisa copy"/>
      <sheetName val="Parameter"/>
      <sheetName val="meth hsl nego"/>
      <sheetName val="Satuan"/>
      <sheetName val="Analisa 2"/>
      <sheetName val="Morsip Ht Julu"/>
      <sheetName val="DASH"/>
      <sheetName val="alat"/>
      <sheetName val="Aggr"/>
      <sheetName val="Basic Price"/>
      <sheetName val="Alt"/>
      <sheetName val="Price"/>
      <sheetName val="HK"/>
      <sheetName val="1"/>
      <sheetName val="Alt2"/>
      <sheetName val="Input"/>
      <sheetName val="2"/>
      <sheetName val="4"/>
      <sheetName val="5"/>
      <sheetName val="6"/>
      <sheetName val="8"/>
      <sheetName val="9"/>
      <sheetName val="Umum"/>
      <sheetName val="BQ"/>
      <sheetName val="PriceList"/>
      <sheetName val="Caison"/>
      <sheetName val="hrg-dsr"/>
      <sheetName val="isian"/>
      <sheetName val="1001_15a (2)"/>
      <sheetName val="606_1"/>
      <sheetName val="606_21"/>
      <sheetName val="201_2"/>
      <sheetName val="301_1"/>
      <sheetName val="301_2"/>
      <sheetName val="301_3"/>
      <sheetName val="301_4"/>
      <sheetName val="301_5"/>
      <sheetName val="403"/>
      <sheetName val="404"/>
      <sheetName val="407"/>
      <sheetName val="408"/>
      <sheetName val="501_2"/>
      <sheetName val="501_6"/>
      <sheetName val="501_7"/>
      <sheetName val="3-DIV3"/>
      <sheetName val="3-DIV5"/>
      <sheetName val="501_1"/>
      <sheetName val="RAB"/>
    </sheetNames>
    <sheetDataSet>
      <sheetData sheetId="0">
        <row r="2">
          <cell r="C2" t="str">
            <v xml:space="preserve">CV. CIPTA BANGUN MANDIRI </v>
          </cell>
        </row>
      </sheetData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CLAIMER"/>
      <sheetName val="MAJOR"/>
      <sheetName val="%"/>
      <sheetName val="Peta Quarry"/>
      <sheetName val="Mobilisasi"/>
      <sheetName val="Perhitungan Mobilisasi Alat"/>
      <sheetName val="Lalu Lintas"/>
      <sheetName val="Jembatan Sementara"/>
      <sheetName val="Mobilisasi Asahan"/>
      <sheetName val="Informasi"/>
      <sheetName val="Analisa K3"/>
      <sheetName val="4-Basic Price"/>
      <sheetName val="4-Analisa Quarry"/>
      <sheetName val="4-formulir harga bahan"/>
      <sheetName val="5-ALAT(1)"/>
      <sheetName val="5-ALAT (2)"/>
      <sheetName val="Agg Halus &amp; Kasar"/>
      <sheetName val="Agg A"/>
      <sheetName val="Agg B"/>
      <sheetName val="Agg C"/>
      <sheetName val="Rekap"/>
      <sheetName val="BOQ"/>
      <sheetName val="BOQ (2)"/>
      <sheetName val="Rekap (3)"/>
      <sheetName val="D2"/>
      <sheetName val="D3"/>
      <sheetName val="D4"/>
      <sheetName val="D5"/>
      <sheetName val="D6"/>
      <sheetName val="D6 ASBT"/>
      <sheetName val="D7(2)"/>
      <sheetName val="D7(1)"/>
      <sheetName val="D7(3)"/>
      <sheetName val="D8(1)"/>
      <sheetName val="D8(2)"/>
      <sheetName val="D9"/>
      <sheetName val="D10 LS-Rutin"/>
      <sheetName val="D10 Kuantitas"/>
      <sheetName val="D10 Analisa HS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1">
          <cell r="F71">
            <v>15000</v>
          </cell>
        </row>
      </sheetData>
      <sheetData sheetId="12" refreshError="1"/>
      <sheetData sheetId="13" refreshError="1"/>
      <sheetData sheetId="14" refreshError="1">
        <row r="14">
          <cell r="AW14">
            <v>424775.90941986308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4551">
          <cell r="U4551">
            <v>378194962.34561515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fil"/>
      <sheetName val="Hrg"/>
      <sheetName val="Anl"/>
      <sheetName val="RB RKB"/>
      <sheetName val="RB WC"/>
      <sheetName val="Mbl"/>
      <sheetName val="Rkp"/>
      <sheetName val="Schd"/>
      <sheetName val="Schd (2)"/>
      <sheetName val="LKP Feb"/>
      <sheetName val="MC Feb"/>
      <sheetName val="Sheet4"/>
      <sheetName val="Sheet5"/>
      <sheetName val="Sheet6"/>
      <sheetName val="Sheet7"/>
      <sheetName val="Sheet8"/>
      <sheetName val="Sheet9"/>
      <sheetName val="Sheet10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>
        <row r="54">
          <cell r="F54">
            <v>262970122.90000001</v>
          </cell>
        </row>
        <row r="92">
          <cell r="F92">
            <v>7970547.4474999998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B"/>
      <sheetName val="Hrg"/>
      <sheetName val="Anl (2)"/>
      <sheetName val="Sheet2"/>
      <sheetName val="Sheet3"/>
      <sheetName val="REK"/>
      <sheetName val="Analisa"/>
      <sheetName val="METODE"/>
      <sheetName val="BASIC"/>
      <sheetName val="MOBILI"/>
      <sheetName val="REKAP RAP"/>
      <sheetName val="Informasi"/>
      <sheetName val="SCHEDULE"/>
      <sheetName val="REKAP"/>
      <sheetName val="DAFTAR BAHAN"/>
      <sheetName val="ANALISA YANG DIPAKAI"/>
      <sheetName val="ANA"/>
      <sheetName val="BAHAN"/>
      <sheetName val="Terbilang"/>
      <sheetName val="SP"/>
      <sheetName val="REKAP "/>
      <sheetName val="RAB "/>
      <sheetName val="Har. Sat"/>
      <sheetName val="Schedulle"/>
      <sheetName val="TKDN"/>
      <sheetName val="RK3"/>
      <sheetName val="Rekap Waktu dan Pekerja"/>
      <sheetName val="Sheet1"/>
      <sheetName val="subkon"/>
      <sheetName val="RAB Jalan"/>
      <sheetName val="4-Basic Price"/>
      <sheetName val="#REF"/>
      <sheetName val="112-885"/>
      <sheetName val="Anl.+"/>
      <sheetName val="HSLAIN-LAIN"/>
      <sheetName val="Rkp"/>
      <sheetName val="5-Peralatan"/>
      <sheetName val="Kuantitas &amp; Harga"/>
      <sheetName val="3-DIV8"/>
      <sheetName val="3-DIV4"/>
      <sheetName val="3-DIV2"/>
      <sheetName val="Alat"/>
      <sheetName val="dft-harga"/>
      <sheetName val="Tabels"/>
      <sheetName val="Pemb. Beton"/>
      <sheetName val="Batu kali"/>
    </sheetNames>
    <sheetDataSet>
      <sheetData sheetId="0" refreshError="1"/>
      <sheetData sheetId="1">
        <row r="8">
          <cell r="B8" t="str">
            <v>BAHAN</v>
          </cell>
          <cell r="D8" t="str">
            <v>M3</v>
          </cell>
          <cell r="E8" t="str">
            <v>Rp.</v>
          </cell>
          <cell r="F8">
            <v>240500</v>
          </cell>
        </row>
        <row r="9">
          <cell r="B9" t="str">
            <v>Batu Bata</v>
          </cell>
          <cell r="D9" t="str">
            <v>Bh</v>
          </cell>
          <cell r="E9" t="str">
            <v>Rp</v>
          </cell>
          <cell r="F9">
            <v>525</v>
          </cell>
        </row>
        <row r="10">
          <cell r="B10" t="str">
            <v>Besi beton</v>
          </cell>
          <cell r="D10" t="str">
            <v>Kg</v>
          </cell>
          <cell r="E10" t="str">
            <v>Rp</v>
          </cell>
          <cell r="F10">
            <v>5000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XXXXX"/>
      <sheetName val="Daf-isi"/>
      <sheetName val="GASATAGG.XLS"/>
      <sheetName val="Basic Price"/>
      <sheetName val="Informasi"/>
      <sheetName val="Analisa Quarry"/>
      <sheetName val="Agregat ABC"/>
      <sheetName val="Peralatan"/>
      <sheetName val="NP-10"/>
      <sheetName val="NP-9"/>
      <sheetName val="NP-8"/>
      <sheetName val="NP-7(1)"/>
      <sheetName val="NP-7"/>
      <sheetName val="NP-6"/>
      <sheetName val="NP-5"/>
      <sheetName val="NP-4"/>
      <sheetName val="NP-3"/>
      <sheetName val="NP-2"/>
      <sheetName val="Mobilisasi"/>
      <sheetName val="HSUMUM.XLS"/>
      <sheetName val="koef-beton"/>
      <sheetName val="HSBETON"/>
      <sheetName val="koef-tanah"/>
      <sheetName val="HSTANAH"/>
      <sheetName val="BOQ-RecylerSCB-10cm "/>
      <sheetName val="Qty-RecyclerSCB-10cm"/>
      <sheetName val="BOQ-Rigid-ALT-4"/>
      <sheetName val="Form-Qty"/>
      <sheetName val="Qty-Rigid-ALT-4"/>
      <sheetName val="Time Schedule"/>
      <sheetName val="BOQ-Recyler-4cm"/>
      <sheetName val="Qty-Recycler-4cm"/>
      <sheetName val="BOQ-Box Culvert"/>
      <sheetName val="BOQ-ALT-1"/>
      <sheetName val="Qty-ALT-1"/>
      <sheetName val="Earth Work"/>
      <sheetName val="Earth Work (2)"/>
      <sheetName val="Reinf steel Box"/>
      <sheetName val="Reinf steel Box (2)"/>
      <sheetName val="Reinf steel Box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3">
          <cell r="H33">
            <v>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 (2)"/>
      <sheetName val="PR"/>
      <sheetName val="NP"/>
      <sheetName val="NP-2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erbilang"/>
      <sheetName val="Cover"/>
      <sheetName val="Rekap (Laporan)"/>
      <sheetName val="Rekap (Personil)"/>
      <sheetName val="Personil"/>
      <sheetName val="Non Personil"/>
      <sheetName val="BU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D8" t="str">
            <v>Team Leader/Ahli Jalan Raya</v>
          </cell>
        </row>
        <row r="9">
          <cell r="G9">
            <v>3</v>
          </cell>
        </row>
      </sheetData>
      <sheetData sheetId="5">
        <row r="25">
          <cell r="F25" t="str">
            <v>Hari</v>
          </cell>
        </row>
      </sheetData>
      <sheetData sheetId="6" refreshError="1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sc.revisi"/>
      <sheetName val="wire mesh"/>
      <sheetName val="Rek"/>
      <sheetName val="RAB"/>
      <sheetName val="G Sal"/>
      <sheetName val="Urg"/>
      <sheetName val="Urg P"/>
      <sheetName val="Bdn"/>
      <sheetName val="Smk"/>
      <sheetName val="Plsk"/>
      <sheetName val="Brs"/>
      <sheetName val="K175"/>
      <sheetName val="K125"/>
      <sheetName val="Crk K"/>
      <sheetName val="U-24"/>
      <sheetName val="Q Sal"/>
      <sheetName val="Q Sm"/>
      <sheetName val="Bsc"/>
      <sheetName val="Mob"/>
      <sheetName val="G Str"/>
      <sheetName val="Kls C"/>
      <sheetName val="K225"/>
      <sheetName val="Q Dkr (1)"/>
      <sheetName val="Q Dkr (2)"/>
      <sheetName val="Q Dkr (3)"/>
      <sheetName val="Q Dkr (4)"/>
      <sheetName val="Q Dkr (5)"/>
      <sheetName val="terbilang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rat Penawaran"/>
      <sheetName val="Daftar Kuantitas &amp; Harga"/>
      <sheetName val="TKDN"/>
      <sheetName val="RiNc"/>
      <sheetName val="Time Schedule"/>
      <sheetName val="Jd. Alat"/>
      <sheetName val="Jd. Bahan"/>
      <sheetName val="Anl. Div.1"/>
      <sheetName val="Anl Div. 2 - Div. 8"/>
      <sheetName val="Anl. Div 9"/>
      <sheetName val="Anl. Div 10"/>
      <sheetName val="Daftar Harga Upah, Bahan ,Alat"/>
      <sheetName val="An. Hrg Dsr Bahan"/>
      <sheetName val="Lok. Quarry,AMP"/>
      <sheetName val="Analisa Quarry"/>
      <sheetName val="Agregat"/>
      <sheetName val="Peralatan"/>
      <sheetName val="Personil Inti"/>
      <sheetName val="Daftar Peralatan Utama"/>
      <sheetName val="Keb. Minimum"/>
      <sheetName val="Sub Kon"/>
      <sheetName val="Pek. Utama"/>
      <sheetName val="Daftar MPU"/>
      <sheetName val="Rang Dat Kon"/>
      <sheetName val="Penetapan Kapasitas"/>
      <sheetName val="Daf. Lampiran"/>
      <sheetName val="DAFTAR SIMAK"/>
      <sheetName val="Sheet1"/>
      <sheetName val="Sheet 2"/>
      <sheetName val="sheet 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m"/>
      <sheetName val="Du_lieu"/>
      <sheetName val="KH-Q1,Q2,01"/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gvl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chitimc"/>
      <sheetName val="dtxl"/>
      <sheetName val="gtrinh"/>
      <sheetName val="lam-moi"/>
      <sheetName val="TH XL"/>
      <sheetName val="thao-go"/>
      <sheetName val="BAOGIATHANG"/>
      <sheetName val="vanchuyen TC"/>
      <sheetName val="DAODAT"/>
      <sheetName val="dongiaX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32"/>
  <sheetViews>
    <sheetView zoomScale="70" workbookViewId="0">
      <selection activeCell="B18" sqref="B18:E21"/>
    </sheetView>
  </sheetViews>
  <sheetFormatPr defaultRowHeight="12.75"/>
  <cols>
    <col min="1" max="1" width="19.85546875" style="169" customWidth="1"/>
    <col min="2" max="2" width="28" style="169" customWidth="1"/>
    <col min="3" max="3" width="16.42578125" style="169" bestFit="1" customWidth="1"/>
    <col min="4" max="4" width="6.5703125" style="169" customWidth="1"/>
    <col min="5" max="256" width="9.140625" style="169"/>
    <col min="257" max="257" width="19.85546875" style="169" customWidth="1"/>
    <col min="258" max="258" width="28" style="169" customWidth="1"/>
    <col min="259" max="259" width="16.42578125" style="169" bestFit="1" customWidth="1"/>
    <col min="260" max="260" width="6.5703125" style="169" customWidth="1"/>
    <col min="261" max="512" width="9.140625" style="169"/>
    <col min="513" max="513" width="19.85546875" style="169" customWidth="1"/>
    <col min="514" max="514" width="28" style="169" customWidth="1"/>
    <col min="515" max="515" width="16.42578125" style="169" bestFit="1" customWidth="1"/>
    <col min="516" max="516" width="6.5703125" style="169" customWidth="1"/>
    <col min="517" max="768" width="9.140625" style="169"/>
    <col min="769" max="769" width="19.85546875" style="169" customWidth="1"/>
    <col min="770" max="770" width="28" style="169" customWidth="1"/>
    <col min="771" max="771" width="16.42578125" style="169" bestFit="1" customWidth="1"/>
    <col min="772" max="772" width="6.5703125" style="169" customWidth="1"/>
    <col min="773" max="1024" width="9.140625" style="169"/>
    <col min="1025" max="1025" width="19.85546875" style="169" customWidth="1"/>
    <col min="1026" max="1026" width="28" style="169" customWidth="1"/>
    <col min="1027" max="1027" width="16.42578125" style="169" bestFit="1" customWidth="1"/>
    <col min="1028" max="1028" width="6.5703125" style="169" customWidth="1"/>
    <col min="1029" max="1280" width="9.140625" style="169"/>
    <col min="1281" max="1281" width="19.85546875" style="169" customWidth="1"/>
    <col min="1282" max="1282" width="28" style="169" customWidth="1"/>
    <col min="1283" max="1283" width="16.42578125" style="169" bestFit="1" customWidth="1"/>
    <col min="1284" max="1284" width="6.5703125" style="169" customWidth="1"/>
    <col min="1285" max="1536" width="9.140625" style="169"/>
    <col min="1537" max="1537" width="19.85546875" style="169" customWidth="1"/>
    <col min="1538" max="1538" width="28" style="169" customWidth="1"/>
    <col min="1539" max="1539" width="16.42578125" style="169" bestFit="1" customWidth="1"/>
    <col min="1540" max="1540" width="6.5703125" style="169" customWidth="1"/>
    <col min="1541" max="1792" width="9.140625" style="169"/>
    <col min="1793" max="1793" width="19.85546875" style="169" customWidth="1"/>
    <col min="1794" max="1794" width="28" style="169" customWidth="1"/>
    <col min="1795" max="1795" width="16.42578125" style="169" bestFit="1" customWidth="1"/>
    <col min="1796" max="1796" width="6.5703125" style="169" customWidth="1"/>
    <col min="1797" max="2048" width="9.140625" style="169"/>
    <col min="2049" max="2049" width="19.85546875" style="169" customWidth="1"/>
    <col min="2050" max="2050" width="28" style="169" customWidth="1"/>
    <col min="2051" max="2051" width="16.42578125" style="169" bestFit="1" customWidth="1"/>
    <col min="2052" max="2052" width="6.5703125" style="169" customWidth="1"/>
    <col min="2053" max="2304" width="9.140625" style="169"/>
    <col min="2305" max="2305" width="19.85546875" style="169" customWidth="1"/>
    <col min="2306" max="2306" width="28" style="169" customWidth="1"/>
    <col min="2307" max="2307" width="16.42578125" style="169" bestFit="1" customWidth="1"/>
    <col min="2308" max="2308" width="6.5703125" style="169" customWidth="1"/>
    <col min="2309" max="2560" width="9.140625" style="169"/>
    <col min="2561" max="2561" width="19.85546875" style="169" customWidth="1"/>
    <col min="2562" max="2562" width="28" style="169" customWidth="1"/>
    <col min="2563" max="2563" width="16.42578125" style="169" bestFit="1" customWidth="1"/>
    <col min="2564" max="2564" width="6.5703125" style="169" customWidth="1"/>
    <col min="2565" max="2816" width="9.140625" style="169"/>
    <col min="2817" max="2817" width="19.85546875" style="169" customWidth="1"/>
    <col min="2818" max="2818" width="28" style="169" customWidth="1"/>
    <col min="2819" max="2819" width="16.42578125" style="169" bestFit="1" customWidth="1"/>
    <col min="2820" max="2820" width="6.5703125" style="169" customWidth="1"/>
    <col min="2821" max="3072" width="9.140625" style="169"/>
    <col min="3073" max="3073" width="19.85546875" style="169" customWidth="1"/>
    <col min="3074" max="3074" width="28" style="169" customWidth="1"/>
    <col min="3075" max="3075" width="16.42578125" style="169" bestFit="1" customWidth="1"/>
    <col min="3076" max="3076" width="6.5703125" style="169" customWidth="1"/>
    <col min="3077" max="3328" width="9.140625" style="169"/>
    <col min="3329" max="3329" width="19.85546875" style="169" customWidth="1"/>
    <col min="3330" max="3330" width="28" style="169" customWidth="1"/>
    <col min="3331" max="3331" width="16.42578125" style="169" bestFit="1" customWidth="1"/>
    <col min="3332" max="3332" width="6.5703125" style="169" customWidth="1"/>
    <col min="3333" max="3584" width="9.140625" style="169"/>
    <col min="3585" max="3585" width="19.85546875" style="169" customWidth="1"/>
    <col min="3586" max="3586" width="28" style="169" customWidth="1"/>
    <col min="3587" max="3587" width="16.42578125" style="169" bestFit="1" customWidth="1"/>
    <col min="3588" max="3588" width="6.5703125" style="169" customWidth="1"/>
    <col min="3589" max="3840" width="9.140625" style="169"/>
    <col min="3841" max="3841" width="19.85546875" style="169" customWidth="1"/>
    <col min="3842" max="3842" width="28" style="169" customWidth="1"/>
    <col min="3843" max="3843" width="16.42578125" style="169" bestFit="1" customWidth="1"/>
    <col min="3844" max="3844" width="6.5703125" style="169" customWidth="1"/>
    <col min="3845" max="4096" width="9.140625" style="169"/>
    <col min="4097" max="4097" width="19.85546875" style="169" customWidth="1"/>
    <col min="4098" max="4098" width="28" style="169" customWidth="1"/>
    <col min="4099" max="4099" width="16.42578125" style="169" bestFit="1" customWidth="1"/>
    <col min="4100" max="4100" width="6.5703125" style="169" customWidth="1"/>
    <col min="4101" max="4352" width="9.140625" style="169"/>
    <col min="4353" max="4353" width="19.85546875" style="169" customWidth="1"/>
    <col min="4354" max="4354" width="28" style="169" customWidth="1"/>
    <col min="4355" max="4355" width="16.42578125" style="169" bestFit="1" customWidth="1"/>
    <col min="4356" max="4356" width="6.5703125" style="169" customWidth="1"/>
    <col min="4357" max="4608" width="9.140625" style="169"/>
    <col min="4609" max="4609" width="19.85546875" style="169" customWidth="1"/>
    <col min="4610" max="4610" width="28" style="169" customWidth="1"/>
    <col min="4611" max="4611" width="16.42578125" style="169" bestFit="1" customWidth="1"/>
    <col min="4612" max="4612" width="6.5703125" style="169" customWidth="1"/>
    <col min="4613" max="4864" width="9.140625" style="169"/>
    <col min="4865" max="4865" width="19.85546875" style="169" customWidth="1"/>
    <col min="4866" max="4866" width="28" style="169" customWidth="1"/>
    <col min="4867" max="4867" width="16.42578125" style="169" bestFit="1" customWidth="1"/>
    <col min="4868" max="4868" width="6.5703125" style="169" customWidth="1"/>
    <col min="4869" max="5120" width="9.140625" style="169"/>
    <col min="5121" max="5121" width="19.85546875" style="169" customWidth="1"/>
    <col min="5122" max="5122" width="28" style="169" customWidth="1"/>
    <col min="5123" max="5123" width="16.42578125" style="169" bestFit="1" customWidth="1"/>
    <col min="5124" max="5124" width="6.5703125" style="169" customWidth="1"/>
    <col min="5125" max="5376" width="9.140625" style="169"/>
    <col min="5377" max="5377" width="19.85546875" style="169" customWidth="1"/>
    <col min="5378" max="5378" width="28" style="169" customWidth="1"/>
    <col min="5379" max="5379" width="16.42578125" style="169" bestFit="1" customWidth="1"/>
    <col min="5380" max="5380" width="6.5703125" style="169" customWidth="1"/>
    <col min="5381" max="5632" width="9.140625" style="169"/>
    <col min="5633" max="5633" width="19.85546875" style="169" customWidth="1"/>
    <col min="5634" max="5634" width="28" style="169" customWidth="1"/>
    <col min="5635" max="5635" width="16.42578125" style="169" bestFit="1" customWidth="1"/>
    <col min="5636" max="5636" width="6.5703125" style="169" customWidth="1"/>
    <col min="5637" max="5888" width="9.140625" style="169"/>
    <col min="5889" max="5889" width="19.85546875" style="169" customWidth="1"/>
    <col min="5890" max="5890" width="28" style="169" customWidth="1"/>
    <col min="5891" max="5891" width="16.42578125" style="169" bestFit="1" customWidth="1"/>
    <col min="5892" max="5892" width="6.5703125" style="169" customWidth="1"/>
    <col min="5893" max="6144" width="9.140625" style="169"/>
    <col min="6145" max="6145" width="19.85546875" style="169" customWidth="1"/>
    <col min="6146" max="6146" width="28" style="169" customWidth="1"/>
    <col min="6147" max="6147" width="16.42578125" style="169" bestFit="1" customWidth="1"/>
    <col min="6148" max="6148" width="6.5703125" style="169" customWidth="1"/>
    <col min="6149" max="6400" width="9.140625" style="169"/>
    <col min="6401" max="6401" width="19.85546875" style="169" customWidth="1"/>
    <col min="6402" max="6402" width="28" style="169" customWidth="1"/>
    <col min="6403" max="6403" width="16.42578125" style="169" bestFit="1" customWidth="1"/>
    <col min="6404" max="6404" width="6.5703125" style="169" customWidth="1"/>
    <col min="6405" max="6656" width="9.140625" style="169"/>
    <col min="6657" max="6657" width="19.85546875" style="169" customWidth="1"/>
    <col min="6658" max="6658" width="28" style="169" customWidth="1"/>
    <col min="6659" max="6659" width="16.42578125" style="169" bestFit="1" customWidth="1"/>
    <col min="6660" max="6660" width="6.5703125" style="169" customWidth="1"/>
    <col min="6661" max="6912" width="9.140625" style="169"/>
    <col min="6913" max="6913" width="19.85546875" style="169" customWidth="1"/>
    <col min="6914" max="6914" width="28" style="169" customWidth="1"/>
    <col min="6915" max="6915" width="16.42578125" style="169" bestFit="1" customWidth="1"/>
    <col min="6916" max="6916" width="6.5703125" style="169" customWidth="1"/>
    <col min="6917" max="7168" width="9.140625" style="169"/>
    <col min="7169" max="7169" width="19.85546875" style="169" customWidth="1"/>
    <col min="7170" max="7170" width="28" style="169" customWidth="1"/>
    <col min="7171" max="7171" width="16.42578125" style="169" bestFit="1" customWidth="1"/>
    <col min="7172" max="7172" width="6.5703125" style="169" customWidth="1"/>
    <col min="7173" max="7424" width="9.140625" style="169"/>
    <col min="7425" max="7425" width="19.85546875" style="169" customWidth="1"/>
    <col min="7426" max="7426" width="28" style="169" customWidth="1"/>
    <col min="7427" max="7427" width="16.42578125" style="169" bestFit="1" customWidth="1"/>
    <col min="7428" max="7428" width="6.5703125" style="169" customWidth="1"/>
    <col min="7429" max="7680" width="9.140625" style="169"/>
    <col min="7681" max="7681" width="19.85546875" style="169" customWidth="1"/>
    <col min="7682" max="7682" width="28" style="169" customWidth="1"/>
    <col min="7683" max="7683" width="16.42578125" style="169" bestFit="1" customWidth="1"/>
    <col min="7684" max="7684" width="6.5703125" style="169" customWidth="1"/>
    <col min="7685" max="7936" width="9.140625" style="169"/>
    <col min="7937" max="7937" width="19.85546875" style="169" customWidth="1"/>
    <col min="7938" max="7938" width="28" style="169" customWidth="1"/>
    <col min="7939" max="7939" width="16.42578125" style="169" bestFit="1" customWidth="1"/>
    <col min="7940" max="7940" width="6.5703125" style="169" customWidth="1"/>
    <col min="7941" max="8192" width="9.140625" style="169"/>
    <col min="8193" max="8193" width="19.85546875" style="169" customWidth="1"/>
    <col min="8194" max="8194" width="28" style="169" customWidth="1"/>
    <col min="8195" max="8195" width="16.42578125" style="169" bestFit="1" customWidth="1"/>
    <col min="8196" max="8196" width="6.5703125" style="169" customWidth="1"/>
    <col min="8197" max="8448" width="9.140625" style="169"/>
    <col min="8449" max="8449" width="19.85546875" style="169" customWidth="1"/>
    <col min="8450" max="8450" width="28" style="169" customWidth="1"/>
    <col min="8451" max="8451" width="16.42578125" style="169" bestFit="1" customWidth="1"/>
    <col min="8452" max="8452" width="6.5703125" style="169" customWidth="1"/>
    <col min="8453" max="8704" width="9.140625" style="169"/>
    <col min="8705" max="8705" width="19.85546875" style="169" customWidth="1"/>
    <col min="8706" max="8706" width="28" style="169" customWidth="1"/>
    <col min="8707" max="8707" width="16.42578125" style="169" bestFit="1" customWidth="1"/>
    <col min="8708" max="8708" width="6.5703125" style="169" customWidth="1"/>
    <col min="8709" max="8960" width="9.140625" style="169"/>
    <col min="8961" max="8961" width="19.85546875" style="169" customWidth="1"/>
    <col min="8962" max="8962" width="28" style="169" customWidth="1"/>
    <col min="8963" max="8963" width="16.42578125" style="169" bestFit="1" customWidth="1"/>
    <col min="8964" max="8964" width="6.5703125" style="169" customWidth="1"/>
    <col min="8965" max="9216" width="9.140625" style="169"/>
    <col min="9217" max="9217" width="19.85546875" style="169" customWidth="1"/>
    <col min="9218" max="9218" width="28" style="169" customWidth="1"/>
    <col min="9219" max="9219" width="16.42578125" style="169" bestFit="1" customWidth="1"/>
    <col min="9220" max="9220" width="6.5703125" style="169" customWidth="1"/>
    <col min="9221" max="9472" width="9.140625" style="169"/>
    <col min="9473" max="9473" width="19.85546875" style="169" customWidth="1"/>
    <col min="9474" max="9474" width="28" style="169" customWidth="1"/>
    <col min="9475" max="9475" width="16.42578125" style="169" bestFit="1" customWidth="1"/>
    <col min="9476" max="9476" width="6.5703125" style="169" customWidth="1"/>
    <col min="9477" max="9728" width="9.140625" style="169"/>
    <col min="9729" max="9729" width="19.85546875" style="169" customWidth="1"/>
    <col min="9730" max="9730" width="28" style="169" customWidth="1"/>
    <col min="9731" max="9731" width="16.42578125" style="169" bestFit="1" customWidth="1"/>
    <col min="9732" max="9732" width="6.5703125" style="169" customWidth="1"/>
    <col min="9733" max="9984" width="9.140625" style="169"/>
    <col min="9985" max="9985" width="19.85546875" style="169" customWidth="1"/>
    <col min="9986" max="9986" width="28" style="169" customWidth="1"/>
    <col min="9987" max="9987" width="16.42578125" style="169" bestFit="1" customWidth="1"/>
    <col min="9988" max="9988" width="6.5703125" style="169" customWidth="1"/>
    <col min="9989" max="10240" width="9.140625" style="169"/>
    <col min="10241" max="10241" width="19.85546875" style="169" customWidth="1"/>
    <col min="10242" max="10242" width="28" style="169" customWidth="1"/>
    <col min="10243" max="10243" width="16.42578125" style="169" bestFit="1" customWidth="1"/>
    <col min="10244" max="10244" width="6.5703125" style="169" customWidth="1"/>
    <col min="10245" max="10496" width="9.140625" style="169"/>
    <col min="10497" max="10497" width="19.85546875" style="169" customWidth="1"/>
    <col min="10498" max="10498" width="28" style="169" customWidth="1"/>
    <col min="10499" max="10499" width="16.42578125" style="169" bestFit="1" customWidth="1"/>
    <col min="10500" max="10500" width="6.5703125" style="169" customWidth="1"/>
    <col min="10501" max="10752" width="9.140625" style="169"/>
    <col min="10753" max="10753" width="19.85546875" style="169" customWidth="1"/>
    <col min="10754" max="10754" width="28" style="169" customWidth="1"/>
    <col min="10755" max="10755" width="16.42578125" style="169" bestFit="1" customWidth="1"/>
    <col min="10756" max="10756" width="6.5703125" style="169" customWidth="1"/>
    <col min="10757" max="11008" width="9.140625" style="169"/>
    <col min="11009" max="11009" width="19.85546875" style="169" customWidth="1"/>
    <col min="11010" max="11010" width="28" style="169" customWidth="1"/>
    <col min="11011" max="11011" width="16.42578125" style="169" bestFit="1" customWidth="1"/>
    <col min="11012" max="11012" width="6.5703125" style="169" customWidth="1"/>
    <col min="11013" max="11264" width="9.140625" style="169"/>
    <col min="11265" max="11265" width="19.85546875" style="169" customWidth="1"/>
    <col min="11266" max="11266" width="28" style="169" customWidth="1"/>
    <col min="11267" max="11267" width="16.42578125" style="169" bestFit="1" customWidth="1"/>
    <col min="11268" max="11268" width="6.5703125" style="169" customWidth="1"/>
    <col min="11269" max="11520" width="9.140625" style="169"/>
    <col min="11521" max="11521" width="19.85546875" style="169" customWidth="1"/>
    <col min="11522" max="11522" width="28" style="169" customWidth="1"/>
    <col min="11523" max="11523" width="16.42578125" style="169" bestFit="1" customWidth="1"/>
    <col min="11524" max="11524" width="6.5703125" style="169" customWidth="1"/>
    <col min="11525" max="11776" width="9.140625" style="169"/>
    <col min="11777" max="11777" width="19.85546875" style="169" customWidth="1"/>
    <col min="11778" max="11778" width="28" style="169" customWidth="1"/>
    <col min="11779" max="11779" width="16.42578125" style="169" bestFit="1" customWidth="1"/>
    <col min="11780" max="11780" width="6.5703125" style="169" customWidth="1"/>
    <col min="11781" max="12032" width="9.140625" style="169"/>
    <col min="12033" max="12033" width="19.85546875" style="169" customWidth="1"/>
    <col min="12034" max="12034" width="28" style="169" customWidth="1"/>
    <col min="12035" max="12035" width="16.42578125" style="169" bestFit="1" customWidth="1"/>
    <col min="12036" max="12036" width="6.5703125" style="169" customWidth="1"/>
    <col min="12037" max="12288" width="9.140625" style="169"/>
    <col min="12289" max="12289" width="19.85546875" style="169" customWidth="1"/>
    <col min="12290" max="12290" width="28" style="169" customWidth="1"/>
    <col min="12291" max="12291" width="16.42578125" style="169" bestFit="1" customWidth="1"/>
    <col min="12292" max="12292" width="6.5703125" style="169" customWidth="1"/>
    <col min="12293" max="12544" width="9.140625" style="169"/>
    <col min="12545" max="12545" width="19.85546875" style="169" customWidth="1"/>
    <col min="12546" max="12546" width="28" style="169" customWidth="1"/>
    <col min="12547" max="12547" width="16.42578125" style="169" bestFit="1" customWidth="1"/>
    <col min="12548" max="12548" width="6.5703125" style="169" customWidth="1"/>
    <col min="12549" max="12800" width="9.140625" style="169"/>
    <col min="12801" max="12801" width="19.85546875" style="169" customWidth="1"/>
    <col min="12802" max="12802" width="28" style="169" customWidth="1"/>
    <col min="12803" max="12803" width="16.42578125" style="169" bestFit="1" customWidth="1"/>
    <col min="12804" max="12804" width="6.5703125" style="169" customWidth="1"/>
    <col min="12805" max="13056" width="9.140625" style="169"/>
    <col min="13057" max="13057" width="19.85546875" style="169" customWidth="1"/>
    <col min="13058" max="13058" width="28" style="169" customWidth="1"/>
    <col min="13059" max="13059" width="16.42578125" style="169" bestFit="1" customWidth="1"/>
    <col min="13060" max="13060" width="6.5703125" style="169" customWidth="1"/>
    <col min="13061" max="13312" width="9.140625" style="169"/>
    <col min="13313" max="13313" width="19.85546875" style="169" customWidth="1"/>
    <col min="13314" max="13314" width="28" style="169" customWidth="1"/>
    <col min="13315" max="13315" width="16.42578125" style="169" bestFit="1" customWidth="1"/>
    <col min="13316" max="13316" width="6.5703125" style="169" customWidth="1"/>
    <col min="13317" max="13568" width="9.140625" style="169"/>
    <col min="13569" max="13569" width="19.85546875" style="169" customWidth="1"/>
    <col min="13570" max="13570" width="28" style="169" customWidth="1"/>
    <col min="13571" max="13571" width="16.42578125" style="169" bestFit="1" customWidth="1"/>
    <col min="13572" max="13572" width="6.5703125" style="169" customWidth="1"/>
    <col min="13573" max="13824" width="9.140625" style="169"/>
    <col min="13825" max="13825" width="19.85546875" style="169" customWidth="1"/>
    <col min="13826" max="13826" width="28" style="169" customWidth="1"/>
    <col min="13827" max="13827" width="16.42578125" style="169" bestFit="1" customWidth="1"/>
    <col min="13828" max="13828" width="6.5703125" style="169" customWidth="1"/>
    <col min="13829" max="14080" width="9.140625" style="169"/>
    <col min="14081" max="14081" width="19.85546875" style="169" customWidth="1"/>
    <col min="14082" max="14082" width="28" style="169" customWidth="1"/>
    <col min="14083" max="14083" width="16.42578125" style="169" bestFit="1" customWidth="1"/>
    <col min="14084" max="14084" width="6.5703125" style="169" customWidth="1"/>
    <col min="14085" max="14336" width="9.140625" style="169"/>
    <col min="14337" max="14337" width="19.85546875" style="169" customWidth="1"/>
    <col min="14338" max="14338" width="28" style="169" customWidth="1"/>
    <col min="14339" max="14339" width="16.42578125" style="169" bestFit="1" customWidth="1"/>
    <col min="14340" max="14340" width="6.5703125" style="169" customWidth="1"/>
    <col min="14341" max="14592" width="9.140625" style="169"/>
    <col min="14593" max="14593" width="19.85546875" style="169" customWidth="1"/>
    <col min="14594" max="14594" width="28" style="169" customWidth="1"/>
    <col min="14595" max="14595" width="16.42578125" style="169" bestFit="1" customWidth="1"/>
    <col min="14596" max="14596" width="6.5703125" style="169" customWidth="1"/>
    <col min="14597" max="14848" width="9.140625" style="169"/>
    <col min="14849" max="14849" width="19.85546875" style="169" customWidth="1"/>
    <col min="14850" max="14850" width="28" style="169" customWidth="1"/>
    <col min="14851" max="14851" width="16.42578125" style="169" bestFit="1" customWidth="1"/>
    <col min="14852" max="14852" width="6.5703125" style="169" customWidth="1"/>
    <col min="14853" max="15104" width="9.140625" style="169"/>
    <col min="15105" max="15105" width="19.85546875" style="169" customWidth="1"/>
    <col min="15106" max="15106" width="28" style="169" customWidth="1"/>
    <col min="15107" max="15107" width="16.42578125" style="169" bestFit="1" customWidth="1"/>
    <col min="15108" max="15108" width="6.5703125" style="169" customWidth="1"/>
    <col min="15109" max="15360" width="9.140625" style="169"/>
    <col min="15361" max="15361" width="19.85546875" style="169" customWidth="1"/>
    <col min="15362" max="15362" width="28" style="169" customWidth="1"/>
    <col min="15363" max="15363" width="16.42578125" style="169" bestFit="1" customWidth="1"/>
    <col min="15364" max="15364" width="6.5703125" style="169" customWidth="1"/>
    <col min="15365" max="15616" width="9.140625" style="169"/>
    <col min="15617" max="15617" width="19.85546875" style="169" customWidth="1"/>
    <col min="15618" max="15618" width="28" style="169" customWidth="1"/>
    <col min="15619" max="15619" width="16.42578125" style="169" bestFit="1" customWidth="1"/>
    <col min="15620" max="15620" width="6.5703125" style="169" customWidth="1"/>
    <col min="15621" max="15872" width="9.140625" style="169"/>
    <col min="15873" max="15873" width="19.85546875" style="169" customWidth="1"/>
    <col min="15874" max="15874" width="28" style="169" customWidth="1"/>
    <col min="15875" max="15875" width="16.42578125" style="169" bestFit="1" customWidth="1"/>
    <col min="15876" max="15876" width="6.5703125" style="169" customWidth="1"/>
    <col min="15877" max="16128" width="9.140625" style="169"/>
    <col min="16129" max="16129" width="19.85546875" style="169" customWidth="1"/>
    <col min="16130" max="16130" width="28" style="169" customWidth="1"/>
    <col min="16131" max="16131" width="16.42578125" style="169" bestFit="1" customWidth="1"/>
    <col min="16132" max="16132" width="6.5703125" style="169" customWidth="1"/>
    <col min="16133" max="16384" width="9.140625" style="169"/>
  </cols>
  <sheetData>
    <row r="1" spans="1:11" ht="30">
      <c r="A1" s="168" t="s">
        <v>144</v>
      </c>
    </row>
    <row r="2" spans="1:11">
      <c r="A2" s="170"/>
      <c r="G2" s="171" t="str">
        <f>RIGHT(FIXED(B9,B10,TRUE),B10)</f>
        <v>16</v>
      </c>
      <c r="H2" s="172"/>
      <c r="I2" s="173">
        <v>0</v>
      </c>
      <c r="J2" s="174"/>
      <c r="K2" s="175"/>
    </row>
    <row r="3" spans="1:11">
      <c r="A3" s="170"/>
      <c r="G3" s="171" t="str">
        <f>FIXED(10^B10,0,TRUE)</f>
        <v>100</v>
      </c>
      <c r="H3" s="176" t="str">
        <f>IF(AND(ABS(B9)&gt;1000000,ABS(B9)&lt;1000000000),LEFT(FIXED(TRUNC(ABS(B9)),0,TRUE),LEN(FIXED(TRUNC(ABS(B9)),0,TRUE))-6)&amp;","&amp;RIGHT(FIXED(TRUNC(ABS(B9/1000)),0,TRUE),3)&amp;","&amp;RIGHT(FIXED(TRUNC(ABS(B9)),0,TRUE),3),"")</f>
        <v>499,901,105</v>
      </c>
      <c r="I3" s="173">
        <v>1</v>
      </c>
      <c r="J3" s="174" t="s">
        <v>145</v>
      </c>
      <c r="K3" s="175"/>
    </row>
    <row r="4" spans="1:11">
      <c r="A4" s="177"/>
      <c r="G4" s="171" t="str">
        <f>G2&amp;"/"&amp;G3</f>
        <v>16/100</v>
      </c>
      <c r="H4" s="172" t="str">
        <f>IF(AND(ABS(B9)&gt;1000,ABS(B9)&lt;1000000),LEFT(FIXED(TRUNC(ABS(B9)),0,TRUE),LEN(FIXED(TRUNC(ABS(B9)),0,TRUE))-3)&amp;","&amp;RIGHT(FIXED(TRUNC(ABS(B9)),0,TRUE),3),"")</f>
        <v/>
      </c>
      <c r="I4" s="173">
        <v>2</v>
      </c>
      <c r="J4" s="174" t="s">
        <v>146</v>
      </c>
      <c r="K4" s="175"/>
    </row>
    <row r="5" spans="1:11" s="179" customFormat="1">
      <c r="A5" s="178" t="s">
        <v>147</v>
      </c>
      <c r="G5" s="171" t="str">
        <f>IF(OR(AND(T(B11)="b",D12=0),B10=0),"",IF(AND(D12=0,T(B11)="saja"),"saja",IF(B12&gt;0,"","")&amp;G4))</f>
        <v/>
      </c>
      <c r="H5" s="172"/>
      <c r="I5" s="173">
        <v>3</v>
      </c>
      <c r="J5" s="174" t="s">
        <v>148</v>
      </c>
      <c r="K5" s="180"/>
    </row>
    <row r="6" spans="1:11" s="179" customFormat="1" ht="18">
      <c r="A6" s="181" t="s">
        <v>149</v>
      </c>
      <c r="B6" s="182"/>
      <c r="G6" s="183">
        <f>TRUNC(B9/1000000000000)</f>
        <v>0</v>
      </c>
      <c r="H6" s="184">
        <f>G6-100*TRUNC(G6/100)</f>
        <v>0</v>
      </c>
      <c r="I6" s="173">
        <v>4</v>
      </c>
      <c r="J6" s="174" t="s">
        <v>150</v>
      </c>
      <c r="K6" s="180"/>
    </row>
    <row r="7" spans="1:11" s="179" customFormat="1" ht="18">
      <c r="A7" s="181" t="s">
        <v>151</v>
      </c>
      <c r="B7" s="182"/>
      <c r="G7" s="183">
        <f>TRUNC(B9/1000000000)-G6*1000</f>
        <v>0</v>
      </c>
      <c r="H7" s="184">
        <f>G7-100*TRUNC(G7/100)</f>
        <v>0</v>
      </c>
      <c r="I7" s="173">
        <v>5</v>
      </c>
      <c r="J7" s="174" t="s">
        <v>152</v>
      </c>
      <c r="K7" s="180"/>
    </row>
    <row r="8" spans="1:11" s="179" customFormat="1" ht="13.5" thickBot="1">
      <c r="G8" s="183">
        <f>TRUNC(B9/1000000)-1000*G7-1000000*G6</f>
        <v>499</v>
      </c>
      <c r="H8" s="184">
        <f>G8-100*TRUNC(G8/100)</f>
        <v>99</v>
      </c>
      <c r="I8" s="173">
        <v>6</v>
      </c>
      <c r="J8" s="174" t="s">
        <v>153</v>
      </c>
      <c r="K8" s="180"/>
    </row>
    <row r="9" spans="1:11" ht="20.25" thickTop="1" thickBot="1">
      <c r="A9" s="185" t="s">
        <v>154</v>
      </c>
      <c r="B9" s="186">
        <f>'Rekap (Personil)'!H36</f>
        <v>499901105.16000003</v>
      </c>
      <c r="C9" s="187" t="s">
        <v>155</v>
      </c>
      <c r="G9" s="183">
        <f>TRUNC(B9/1000)-1000*G8-1000000*G7-1000000000*G6</f>
        <v>901</v>
      </c>
      <c r="H9" s="184">
        <f>G9-100*TRUNC(G9/100)</f>
        <v>1</v>
      </c>
      <c r="I9" s="173">
        <v>7</v>
      </c>
      <c r="J9" s="174" t="s">
        <v>156</v>
      </c>
      <c r="K9" s="175"/>
    </row>
    <row r="10" spans="1:11" ht="15.75" thickTop="1">
      <c r="A10" s="188"/>
      <c r="B10" s="189">
        <v>2</v>
      </c>
      <c r="C10" s="187" t="s">
        <v>157</v>
      </c>
      <c r="G10" s="183">
        <f>B9-1000*G9-1000000*G8-1000000000*G7-1000000000000*G6</f>
        <v>105.16000002622604</v>
      </c>
      <c r="H10" s="184">
        <f>G10-100*TRUNC(G10/100)</f>
        <v>5.1600000262260437</v>
      </c>
      <c r="I10" s="173">
        <v>8</v>
      </c>
      <c r="J10" s="174" t="s">
        <v>158</v>
      </c>
      <c r="K10" s="175"/>
    </row>
    <row r="11" spans="1:11" ht="15">
      <c r="A11" s="188"/>
      <c r="B11" s="190" t="s">
        <v>159</v>
      </c>
      <c r="C11" s="187" t="s">
        <v>160</v>
      </c>
      <c r="G11" s="183" t="str">
        <f>FIXED(G6,0,TRUE)</f>
        <v>0</v>
      </c>
      <c r="H11" s="184">
        <f>H6-10*TRUNC(H6/10)</f>
        <v>0</v>
      </c>
      <c r="I11" s="173">
        <v>9</v>
      </c>
      <c r="J11" s="174" t="s">
        <v>161</v>
      </c>
      <c r="K11" s="175"/>
    </row>
    <row r="12" spans="1:11" ht="13.5" thickBot="1">
      <c r="A12" s="188"/>
      <c r="B12" s="191"/>
      <c r="D12" s="192"/>
      <c r="G12" s="183" t="str">
        <f>FIXED(G7,0,TRUE)</f>
        <v>0</v>
      </c>
      <c r="H12" s="184">
        <f>H7-10*TRUNC(H7/10)</f>
        <v>0</v>
      </c>
      <c r="I12" s="173">
        <v>10</v>
      </c>
      <c r="J12" s="174" t="s">
        <v>162</v>
      </c>
      <c r="K12" s="175"/>
    </row>
    <row r="13" spans="1:11" s="179" customFormat="1" ht="15.75" customHeight="1" thickTop="1">
      <c r="A13" s="193" t="s">
        <v>163</v>
      </c>
      <c r="B13" s="377" t="str">
        <f>""&amp;PROPER(B31)&amp;"Rupiah."</f>
        <v>Empat Ratus Sembilan Puluh Sembilan Juta Sembilan Ratus Satu Ribu Seratus Lima Rupiah.</v>
      </c>
      <c r="C13" s="378"/>
      <c r="D13" s="378"/>
      <c r="E13" s="379"/>
      <c r="G13" s="183" t="str">
        <f>FIXED(G8,0,TRUE)</f>
        <v>499</v>
      </c>
      <c r="H13" s="184">
        <f>H8-10*TRUNC(H8/10)</f>
        <v>9</v>
      </c>
      <c r="I13" s="173">
        <v>11</v>
      </c>
      <c r="J13" s="174" t="s">
        <v>164</v>
      </c>
      <c r="K13" s="180"/>
    </row>
    <row r="14" spans="1:11" s="179" customFormat="1" ht="15" customHeight="1">
      <c r="A14" s="194" t="s">
        <v>165</v>
      </c>
      <c r="B14" s="380"/>
      <c r="C14" s="381"/>
      <c r="D14" s="381"/>
      <c r="E14" s="382"/>
      <c r="G14" s="183" t="str">
        <f>FIXED(G9,0,TRUE)</f>
        <v>901</v>
      </c>
      <c r="H14" s="184">
        <f>H9-10*TRUNC(H9/10)</f>
        <v>1</v>
      </c>
      <c r="I14" s="173">
        <v>12</v>
      </c>
      <c r="J14" s="174" t="s">
        <v>166</v>
      </c>
      <c r="K14" s="180"/>
    </row>
    <row r="15" spans="1:11" s="179" customFormat="1" ht="15" customHeight="1">
      <c r="A15" s="195"/>
      <c r="B15" s="380"/>
      <c r="C15" s="381"/>
      <c r="D15" s="381"/>
      <c r="E15" s="382"/>
      <c r="G15" s="183" t="str">
        <f>FIXED(G10,0,TRUE)</f>
        <v>105</v>
      </c>
      <c r="H15" s="184">
        <f>H10-10*TRUNC(H10/10)</f>
        <v>5.1600000262260437</v>
      </c>
      <c r="I15" s="173">
        <v>13</v>
      </c>
      <c r="J15" s="174" t="s">
        <v>167</v>
      </c>
      <c r="K15" s="180"/>
    </row>
    <row r="16" spans="1:11" s="179" customFormat="1" ht="15" customHeight="1" thickBot="1">
      <c r="A16" s="195"/>
      <c r="B16" s="383"/>
      <c r="C16" s="384"/>
      <c r="D16" s="384"/>
      <c r="E16" s="385"/>
      <c r="G16" s="183">
        <f>0.01*(G6-H11-H16)</f>
        <v>0</v>
      </c>
      <c r="H16" s="184">
        <f>H6-H11</f>
        <v>0</v>
      </c>
      <c r="I16" s="173">
        <v>14</v>
      </c>
      <c r="J16" s="174" t="s">
        <v>168</v>
      </c>
      <c r="K16" s="180"/>
    </row>
    <row r="17" spans="1:11" ht="14.25" thickTop="1" thickBot="1">
      <c r="A17" s="188"/>
      <c r="B17" s="196"/>
      <c r="D17" s="192"/>
      <c r="G17" s="183">
        <f>0.01*(G7-H12-H17)</f>
        <v>0</v>
      </c>
      <c r="H17" s="184">
        <f>H7-H12</f>
        <v>0</v>
      </c>
      <c r="I17" s="173">
        <v>15</v>
      </c>
      <c r="J17" s="174" t="s">
        <v>169</v>
      </c>
      <c r="K17" s="175"/>
    </row>
    <row r="18" spans="1:11" s="179" customFormat="1" ht="15.75" customHeight="1" thickTop="1">
      <c r="A18" s="193" t="s">
        <v>163</v>
      </c>
      <c r="B18" s="377" t="str">
        <f>""&amp;PROPER(B32)&amp;" Rupiah."</f>
        <v>Empat Ratus Sembilan Puluh Sembilan Juta Sembilan Ratus Satu Ribu Seratus Lima 16/100 Rupiah.</v>
      </c>
      <c r="C18" s="378"/>
      <c r="D18" s="378"/>
      <c r="E18" s="379"/>
      <c r="G18" s="183">
        <f>0.01*(G8-H13-H18)</f>
        <v>4</v>
      </c>
      <c r="H18" s="184">
        <f>H8-H13</f>
        <v>90</v>
      </c>
      <c r="I18" s="173">
        <v>16</v>
      </c>
      <c r="J18" s="174" t="s">
        <v>170</v>
      </c>
      <c r="K18" s="180"/>
    </row>
    <row r="19" spans="1:11" s="179" customFormat="1" ht="15" customHeight="1">
      <c r="A19" s="194" t="s">
        <v>171</v>
      </c>
      <c r="B19" s="380"/>
      <c r="C19" s="381"/>
      <c r="D19" s="381"/>
      <c r="E19" s="382"/>
      <c r="G19" s="183">
        <f>0.01*(G9-H14-H19)</f>
        <v>9</v>
      </c>
      <c r="H19" s="184">
        <f>H9-H14</f>
        <v>0</v>
      </c>
      <c r="I19" s="173">
        <v>17</v>
      </c>
      <c r="J19" s="174" t="s">
        <v>172</v>
      </c>
      <c r="K19" s="180"/>
    </row>
    <row r="20" spans="1:11" s="179" customFormat="1" ht="15" customHeight="1">
      <c r="B20" s="380"/>
      <c r="C20" s="381"/>
      <c r="D20" s="381"/>
      <c r="E20" s="382"/>
      <c r="G20" s="183">
        <f>0.01*(G10-H15-H20)</f>
        <v>1</v>
      </c>
      <c r="H20" s="184">
        <f>H10-H15</f>
        <v>0</v>
      </c>
      <c r="I20" s="173">
        <v>18</v>
      </c>
      <c r="J20" s="174" t="s">
        <v>173</v>
      </c>
      <c r="K20" s="180"/>
    </row>
    <row r="21" spans="1:11" s="179" customFormat="1" ht="15" customHeight="1" thickBot="1">
      <c r="B21" s="383"/>
      <c r="C21" s="384"/>
      <c r="D21" s="384"/>
      <c r="E21" s="385"/>
      <c r="I21" s="173">
        <v>19</v>
      </c>
      <c r="J21" s="174" t="s">
        <v>174</v>
      </c>
      <c r="K21" s="180"/>
    </row>
    <row r="22" spans="1:11" ht="12.75" customHeight="1" thickTop="1">
      <c r="E22" s="197"/>
      <c r="I22" s="173">
        <v>20</v>
      </c>
      <c r="J22" s="174" t="s">
        <v>175</v>
      </c>
      <c r="K22" s="175"/>
    </row>
    <row r="23" spans="1:11">
      <c r="E23" s="197"/>
      <c r="F23" s="197"/>
      <c r="G23" s="197"/>
      <c r="I23" s="173">
        <v>30</v>
      </c>
      <c r="J23" s="174" t="s">
        <v>176</v>
      </c>
      <c r="K23" s="175"/>
    </row>
    <row r="24" spans="1:11">
      <c r="I24" s="173">
        <v>40</v>
      </c>
      <c r="J24" s="174" t="s">
        <v>177</v>
      </c>
      <c r="K24" s="175"/>
    </row>
    <row r="25" spans="1:11">
      <c r="A25" s="198" t="s">
        <v>178</v>
      </c>
      <c r="B25" s="199" t="str">
        <f>IF(G6&gt;0,IF(G6&gt;99,IF(G16=1,"seratus ",VLOOKUP(G16,I2:J29,2)&amp;" ratus "),"")&amp;IF(AND(H16&gt;10,H16&gt;0),VLOOKUP(H16,I2:J29,2),VLOOKUP(H16+H11,I2:J29,2))&amp;" "&amp;IF(AND(H16&gt;10,H11&gt;0),VLOOKUP(H11,I2:J29,2)&amp;" ","")&amp;"triliyun ","")</f>
        <v/>
      </c>
      <c r="I25" s="173">
        <v>50</v>
      </c>
      <c r="J25" s="174" t="s">
        <v>179</v>
      </c>
      <c r="K25" s="175"/>
    </row>
    <row r="26" spans="1:11">
      <c r="A26" s="198" t="s">
        <v>180</v>
      </c>
      <c r="B26" s="199" t="str">
        <f>IF(G7&gt;0,IF(G7&gt;99,IF(G17=1,"seratus ",VLOOKUP(G17,I2:J29,2)&amp;" ratus "),"")&amp;IF(AND(H17&gt;10,H17&gt;0),VLOOKUP(H17,I2:J29,2),VLOOKUP(H17+H12,I2:J29,2))&amp;" "&amp;IF(AND(H17&gt;10,H12&gt;0),VLOOKUP(H12,I2:J29,2)&amp;" ","")&amp;"milyar ","")</f>
        <v/>
      </c>
      <c r="I26" s="173">
        <v>60</v>
      </c>
      <c r="J26" s="174" t="s">
        <v>181</v>
      </c>
      <c r="K26" s="175"/>
    </row>
    <row r="27" spans="1:11">
      <c r="A27" s="198" t="s">
        <v>182</v>
      </c>
      <c r="B27" s="199" t="str">
        <f>IF(G8&gt;0,IF(G8&gt;99,IF(G18=1,"seratus ",VLOOKUP(G18,I2:J29,2)&amp;" ratus "),"")&amp;IF(AND(H18&gt;10,H18&gt;0),VLOOKUP(H18,I2:J29,2),VLOOKUP(H18+H13,I2:J29,2))&amp;" "&amp;IF(AND(H18&gt;10,H13&gt;0),VLOOKUP(H13,I2:J29,2)&amp;" ","")&amp;"juta ","")</f>
        <v xml:space="preserve">empat ratus sembilan puluh sembilan juta </v>
      </c>
      <c r="I27" s="173">
        <v>70</v>
      </c>
      <c r="J27" s="174" t="s">
        <v>183</v>
      </c>
      <c r="K27" s="175"/>
    </row>
    <row r="28" spans="1:11">
      <c r="A28" s="198" t="s">
        <v>184</v>
      </c>
      <c r="B28" s="199" t="str">
        <f>IF(G9&gt;0,IF(G9&gt;99,IF(G19=1,"seratus ",VLOOKUP(G19,I2:J29,2)&amp;" ratus "),"")&amp;IF(AND(H19&gt;10,H19&gt;0),VLOOKUP(H19,I2:J29,2),VLOOKUP(H19+H14,I2:J29,2))&amp;" "&amp;IF(AND(H19&gt;10,H14&gt;0),VLOOKUP(H14,I2:J29,2)&amp;" ","")&amp;"ribu ","")</f>
        <v xml:space="preserve">sembilan ratus satu ribu </v>
      </c>
      <c r="I28" s="173">
        <v>80</v>
      </c>
      <c r="J28" s="174" t="s">
        <v>185</v>
      </c>
      <c r="K28" s="175"/>
    </row>
    <row r="29" spans="1:11">
      <c r="A29" s="198" t="s">
        <v>186</v>
      </c>
      <c r="B29" s="199" t="str">
        <f>IF(G10&gt;0,IF(G10&gt;99,IF(G20=1,"seratus ",VLOOKUP(G20,I2:J29,2)&amp;" ratus "),"")&amp;IF(AND(H20&gt;10,H20&gt;0),VLOOKUP(H20,I2:J29,2),VLOOKUP(H20+H15,I2:J29,2))&amp;" "&amp;IF(AND(H20&gt;10,H15&gt;0),VLOOKUP(H15,I2:J29,2)&amp;" ",""),"")&amp;G5</f>
        <v xml:space="preserve">seratus lima </v>
      </c>
      <c r="I29" s="173">
        <v>90</v>
      </c>
      <c r="J29" s="174" t="s">
        <v>187</v>
      </c>
      <c r="K29" s="175"/>
    </row>
    <row r="30" spans="1:11">
      <c r="A30" s="198"/>
      <c r="B30" s="199"/>
    </row>
    <row r="31" spans="1:11">
      <c r="A31" s="200" t="s">
        <v>188</v>
      </c>
      <c r="B31" s="201" t="str">
        <f>IF(B9&lt;0,"kurang","")&amp;IF(B9=0,"nol",+B25&amp;B26&amp;B27&amp;B28&amp;B29)&amp;""</f>
        <v xml:space="preserve">empat ratus sembilan puluh sembilan juta sembilan ratus satu ribu seratus lima </v>
      </c>
    </row>
    <row r="32" spans="1:11">
      <c r="A32" s="200" t="s">
        <v>189</v>
      </c>
      <c r="B32" s="202" t="str">
        <f>IF(B9&lt;0,"kurang","")&amp;IF(B9=0,"nol",+B25&amp;B26&amp;B27&amp;B28&amp;B29&amp;G4)&amp;""</f>
        <v>empat ratus sembilan puluh sembilan juta sembilan ratus satu ribu seratus lima 16/100</v>
      </c>
    </row>
  </sheetData>
  <sheetProtection sheet="1" objects="1" scenarios="1" selectLockedCells="1"/>
  <protectedRanges>
    <protectedRange sqref="B9" name="Range1"/>
  </protectedRanges>
  <mergeCells count="2">
    <mergeCell ref="B13:E16"/>
    <mergeCell ref="B18:E21"/>
  </mergeCells>
  <pageMargins left="0.75" right="0.75" top="1" bottom="1" header="0.5" footer="0.5"/>
  <pageSetup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3:R59"/>
  <sheetViews>
    <sheetView tabSelected="1" view="pageBreakPreview" zoomScale="85" zoomScaleSheetLayoutView="85" workbookViewId="0">
      <selection activeCell="B59" sqref="B59"/>
    </sheetView>
  </sheetViews>
  <sheetFormatPr defaultColWidth="9.140625" defaultRowHeight="12.75"/>
  <cols>
    <col min="1" max="19" width="4.7109375" style="71" customWidth="1"/>
    <col min="20" max="16384" width="9.140625" style="71"/>
  </cols>
  <sheetData>
    <row r="3" spans="2:18" ht="23.25">
      <c r="B3" s="68" t="s">
        <v>41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</row>
    <row r="4" spans="2:18" ht="21.75">
      <c r="B4" s="72" t="s">
        <v>248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</row>
    <row r="5" spans="2:18" ht="21.75">
      <c r="B5" s="72" t="s">
        <v>60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70"/>
    </row>
    <row r="21" spans="2:18">
      <c r="B21" s="73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</row>
    <row r="22" spans="2:18">
      <c r="B22" s="73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</row>
    <row r="38" spans="2:18" ht="12.75" customHeight="1">
      <c r="B38" s="166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</row>
    <row r="39" spans="2:18" ht="12.75" customHeight="1">
      <c r="B39" s="388" t="s">
        <v>42</v>
      </c>
      <c r="C39" s="388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8"/>
      <c r="O39" s="388"/>
      <c r="P39" s="388"/>
      <c r="Q39" s="388"/>
    </row>
    <row r="40" spans="2:18" ht="12.75" customHeight="1">
      <c r="B40" s="388"/>
      <c r="C40" s="388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8"/>
    </row>
    <row r="41" spans="2:18">
      <c r="B41" s="388"/>
      <c r="C41" s="388"/>
      <c r="D41" s="388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</row>
    <row r="42" spans="2:18"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70"/>
    </row>
    <row r="43" spans="2:18" ht="15.75">
      <c r="B43" s="74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70"/>
    </row>
    <row r="44" spans="2:18" ht="15">
      <c r="B44" s="75" t="s">
        <v>251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70"/>
    </row>
    <row r="45" spans="2:18" ht="21.75" customHeight="1">
      <c r="B45" s="204" t="s">
        <v>247</v>
      </c>
      <c r="C45" s="69"/>
      <c r="D45" s="69"/>
      <c r="E45" s="69"/>
      <c r="F45" s="69"/>
      <c r="G45" s="203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0"/>
    </row>
    <row r="46" spans="2:18" ht="12.75" customHeight="1">
      <c r="B46" s="386" t="s">
        <v>252</v>
      </c>
      <c r="C46" s="387"/>
      <c r="D46" s="387"/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387"/>
      <c r="Q46" s="387"/>
      <c r="R46" s="70"/>
    </row>
    <row r="47" spans="2:18" ht="12.75" customHeight="1">
      <c r="B47" s="386"/>
      <c r="C47" s="387"/>
      <c r="D47" s="387"/>
      <c r="E47" s="387"/>
      <c r="F47" s="387"/>
      <c r="G47" s="387"/>
      <c r="H47" s="387"/>
      <c r="I47" s="387"/>
      <c r="J47" s="387"/>
      <c r="K47" s="387"/>
      <c r="L47" s="387"/>
      <c r="M47" s="387"/>
      <c r="N47" s="387"/>
      <c r="O47" s="387"/>
      <c r="P47" s="387"/>
      <c r="Q47" s="387"/>
      <c r="R47" s="70"/>
    </row>
    <row r="48" spans="2:18">
      <c r="B48" s="387"/>
      <c r="C48" s="387"/>
      <c r="D48" s="387"/>
      <c r="E48" s="387"/>
      <c r="F48" s="387"/>
      <c r="G48" s="387"/>
      <c r="H48" s="387"/>
      <c r="I48" s="387"/>
      <c r="J48" s="387"/>
      <c r="K48" s="387"/>
      <c r="L48" s="387"/>
      <c r="M48" s="387"/>
      <c r="N48" s="387"/>
      <c r="O48" s="387"/>
      <c r="P48" s="387"/>
      <c r="Q48" s="387"/>
      <c r="R48" s="70"/>
    </row>
    <row r="56" spans="2:18" ht="15.75">
      <c r="B56" s="74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</row>
    <row r="57" spans="2:18" ht="20.25">
      <c r="B57" s="76" t="s">
        <v>62</v>
      </c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</row>
    <row r="58" spans="2:18" ht="15.75">
      <c r="B58" s="74" t="s">
        <v>43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</row>
    <row r="59" spans="2:18" ht="15.75">
      <c r="B59" s="74" t="s">
        <v>246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</row>
  </sheetData>
  <mergeCells count="2">
    <mergeCell ref="B46:Q48"/>
    <mergeCell ref="B39:Q41"/>
  </mergeCells>
  <printOptions horizontalCentered="1"/>
  <pageMargins left="1" right="0.5" top="0.6" bottom="0.6" header="0.5" footer="0.5"/>
  <pageSetup paperSize="9"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2:N54"/>
  <sheetViews>
    <sheetView showGridLines="0" view="pageBreakPreview" zoomScale="80" zoomScaleSheetLayoutView="80" workbookViewId="0">
      <selection activeCell="L49" sqref="L49"/>
    </sheetView>
  </sheetViews>
  <sheetFormatPr defaultColWidth="9.140625" defaultRowHeight="14.25"/>
  <cols>
    <col min="1" max="1" width="1.5703125" style="2" customWidth="1"/>
    <col min="2" max="2" width="10" style="2" customWidth="1"/>
    <col min="3" max="3" width="11.85546875" style="2" customWidth="1"/>
    <col min="4" max="4" width="3.28515625" style="2" customWidth="1"/>
    <col min="5" max="5" width="7.5703125" style="2" customWidth="1"/>
    <col min="6" max="6" width="30.85546875" style="2" customWidth="1"/>
    <col min="7" max="7" width="20" style="2" customWidth="1"/>
    <col min="8" max="8" width="24.85546875" style="2" customWidth="1"/>
    <col min="9" max="9" width="1.28515625" style="2" customWidth="1"/>
    <col min="10" max="10" width="20.85546875" style="2" customWidth="1"/>
    <col min="11" max="11" width="21" style="2" customWidth="1"/>
    <col min="12" max="12" width="18.7109375" style="2" bestFit="1" customWidth="1"/>
    <col min="13" max="13" width="9.140625" style="2"/>
    <col min="14" max="14" width="21.5703125" style="2" customWidth="1"/>
    <col min="15" max="16384" width="9.140625" style="2"/>
  </cols>
  <sheetData>
    <row r="2" spans="1:14" ht="7.5" customHeight="1" thickBot="1"/>
    <row r="3" spans="1:14" ht="5.25" customHeight="1" thickTop="1">
      <c r="A3" s="53"/>
      <c r="B3" s="54"/>
      <c r="C3" s="54"/>
      <c r="D3" s="54"/>
      <c r="E3" s="54"/>
      <c r="F3" s="54"/>
      <c r="G3" s="54"/>
      <c r="H3" s="54"/>
      <c r="I3" s="55"/>
    </row>
    <row r="4" spans="1:14" ht="23.25">
      <c r="A4" s="56"/>
      <c r="B4" s="389" t="s">
        <v>50</v>
      </c>
      <c r="C4" s="389"/>
      <c r="D4" s="389"/>
      <c r="E4" s="389"/>
      <c r="F4" s="389"/>
      <c r="G4" s="389"/>
      <c r="H4" s="389"/>
      <c r="I4" s="57"/>
    </row>
    <row r="5" spans="1:14" ht="23.25">
      <c r="A5" s="56"/>
      <c r="B5" s="83"/>
      <c r="C5" s="83"/>
      <c r="D5" s="83"/>
      <c r="E5" s="83"/>
      <c r="F5" s="83"/>
      <c r="G5" s="83"/>
      <c r="H5" s="83"/>
      <c r="I5" s="57"/>
    </row>
    <row r="6" spans="1:14" ht="15.75" customHeight="1">
      <c r="A6" s="56"/>
      <c r="B6" s="48" t="s">
        <v>8</v>
      </c>
      <c r="C6" s="48"/>
      <c r="D6" s="49" t="s">
        <v>0</v>
      </c>
      <c r="E6" s="390" t="str">
        <f>+Cover!B46</f>
        <v>DETAIL ENGINEERING DESIGN (DED) 2</v>
      </c>
      <c r="F6" s="390"/>
      <c r="G6" s="390"/>
      <c r="H6" s="390"/>
      <c r="I6" s="57"/>
      <c r="L6" s="90"/>
      <c r="N6" s="91"/>
    </row>
    <row r="7" spans="1:14" ht="4.1500000000000004" customHeight="1">
      <c r="A7" s="56"/>
      <c r="B7" s="48"/>
      <c r="C7" s="48"/>
      <c r="D7" s="49"/>
      <c r="E7" s="390"/>
      <c r="F7" s="390"/>
      <c r="G7" s="390"/>
      <c r="H7" s="390"/>
      <c r="I7" s="57"/>
      <c r="L7" s="45"/>
      <c r="N7" s="45"/>
    </row>
    <row r="8" spans="1:14" ht="17.25" customHeight="1">
      <c r="A8" s="56"/>
      <c r="B8" s="48" t="s">
        <v>47</v>
      </c>
      <c r="C8" s="48"/>
      <c r="D8" s="49" t="s">
        <v>0</v>
      </c>
      <c r="E8" s="390" t="s">
        <v>249</v>
      </c>
      <c r="F8" s="390"/>
      <c r="G8" s="390"/>
      <c r="I8" s="57"/>
      <c r="L8" s="45"/>
      <c r="N8" s="45"/>
    </row>
    <row r="9" spans="1:14" ht="18.75" customHeight="1">
      <c r="A9" s="56"/>
      <c r="B9" s="48" t="s">
        <v>48</v>
      </c>
      <c r="C9" s="48"/>
      <c r="D9" s="49" t="s">
        <v>0</v>
      </c>
      <c r="E9" s="394" t="s">
        <v>253</v>
      </c>
      <c r="F9" s="390"/>
      <c r="G9" s="78"/>
      <c r="I9" s="57"/>
      <c r="L9" s="45"/>
      <c r="N9" s="45"/>
    </row>
    <row r="10" spans="1:14" ht="31.5" customHeight="1">
      <c r="A10" s="56"/>
      <c r="B10" s="390" t="s">
        <v>38</v>
      </c>
      <c r="C10" s="390"/>
      <c r="D10" s="49" t="s">
        <v>0</v>
      </c>
      <c r="E10" s="51">
        <v>3</v>
      </c>
      <c r="F10" s="48" t="s">
        <v>250</v>
      </c>
      <c r="G10" s="78"/>
      <c r="I10" s="57"/>
      <c r="L10" s="45"/>
      <c r="N10" s="45"/>
    </row>
    <row r="11" spans="1:14" ht="18.75" customHeight="1">
      <c r="A11" s="56"/>
      <c r="B11" s="48" t="s">
        <v>100</v>
      </c>
      <c r="C11" s="48"/>
      <c r="D11" s="49" t="s">
        <v>0</v>
      </c>
      <c r="E11" s="51" t="str">
        <f>'Rekap (Personil)'!E11</f>
        <v>LONG SEGMENT</v>
      </c>
      <c r="F11" s="48"/>
      <c r="G11" s="78"/>
      <c r="I11" s="57"/>
      <c r="J11" s="120">
        <f>SUM(J12:J20)</f>
        <v>6</v>
      </c>
      <c r="L11" s="45"/>
      <c r="N11" s="45"/>
    </row>
    <row r="12" spans="1:14" ht="14.1" customHeight="1">
      <c r="A12" s="56"/>
      <c r="B12" s="48"/>
      <c r="C12" s="48"/>
      <c r="D12" s="49"/>
      <c r="E12" s="345">
        <v>1</v>
      </c>
      <c r="F12" s="395" t="s">
        <v>255</v>
      </c>
      <c r="G12" s="395"/>
      <c r="H12" s="395"/>
      <c r="I12" s="57"/>
      <c r="J12" s="120">
        <v>1</v>
      </c>
      <c r="L12" s="45"/>
      <c r="N12" s="45"/>
    </row>
    <row r="13" spans="1:14" ht="14.1" customHeight="1">
      <c r="A13" s="56"/>
      <c r="B13" s="48"/>
      <c r="C13" s="48"/>
      <c r="D13" s="49"/>
      <c r="E13" s="345"/>
      <c r="F13" s="164" t="s">
        <v>258</v>
      </c>
      <c r="G13" s="164"/>
      <c r="H13" s="164"/>
      <c r="I13" s="57"/>
      <c r="J13" s="120">
        <v>1</v>
      </c>
      <c r="L13" s="45"/>
      <c r="N13" s="45"/>
    </row>
    <row r="14" spans="1:14" ht="14.1" customHeight="1">
      <c r="A14" s="56"/>
      <c r="B14" s="48"/>
      <c r="C14" s="48"/>
      <c r="D14" s="49"/>
      <c r="E14" s="345"/>
      <c r="F14" s="164" t="s">
        <v>267</v>
      </c>
      <c r="G14" s="164"/>
      <c r="H14" s="164"/>
      <c r="I14" s="57"/>
      <c r="J14" s="120"/>
      <c r="L14" s="45"/>
      <c r="N14" s="45"/>
    </row>
    <row r="15" spans="1:14" ht="14.1" customHeight="1">
      <c r="A15" s="56"/>
      <c r="B15" s="48"/>
      <c r="C15" s="48"/>
      <c r="D15" s="49"/>
      <c r="E15" s="345">
        <v>2</v>
      </c>
      <c r="F15" s="395" t="s">
        <v>256</v>
      </c>
      <c r="G15" s="395"/>
      <c r="H15" s="395"/>
      <c r="I15" s="57"/>
      <c r="J15" s="120">
        <v>1</v>
      </c>
      <c r="L15" s="45"/>
      <c r="N15" s="45"/>
    </row>
    <row r="16" spans="1:14" ht="14.1" customHeight="1">
      <c r="A16" s="56"/>
      <c r="B16" s="48"/>
      <c r="C16" s="48"/>
      <c r="D16" s="49"/>
      <c r="E16" s="345"/>
      <c r="F16" s="164" t="s">
        <v>257</v>
      </c>
      <c r="G16" s="164"/>
      <c r="H16" s="164"/>
      <c r="I16" s="57"/>
      <c r="J16" s="120">
        <v>1</v>
      </c>
    </row>
    <row r="17" spans="1:11" ht="14.1" customHeight="1">
      <c r="A17" s="56"/>
      <c r="B17" s="48"/>
      <c r="C17" s="48"/>
      <c r="D17" s="49"/>
      <c r="E17" s="345"/>
      <c r="F17" s="346" t="s">
        <v>266</v>
      </c>
      <c r="G17" s="164"/>
      <c r="H17" s="164"/>
      <c r="I17" s="57"/>
      <c r="J17" s="120">
        <v>1</v>
      </c>
    </row>
    <row r="18" spans="1:11" ht="14.1" customHeight="1">
      <c r="A18" s="56"/>
      <c r="B18" s="48"/>
      <c r="C18" s="48"/>
      <c r="D18" s="49"/>
      <c r="E18" s="345">
        <v>3</v>
      </c>
      <c r="F18" s="395" t="s">
        <v>259</v>
      </c>
      <c r="G18" s="395"/>
      <c r="H18" s="395"/>
      <c r="I18" s="57"/>
      <c r="J18" s="120"/>
    </row>
    <row r="19" spans="1:11" ht="14.1" customHeight="1">
      <c r="A19" s="56"/>
      <c r="B19" s="48"/>
      <c r="C19" s="48"/>
      <c r="D19" s="49"/>
      <c r="E19" s="344"/>
      <c r="F19" s="164" t="s">
        <v>260</v>
      </c>
      <c r="G19" s="164"/>
      <c r="H19" s="164"/>
      <c r="I19" s="57"/>
      <c r="J19" s="120"/>
    </row>
    <row r="20" spans="1:11" ht="14.1" customHeight="1">
      <c r="A20" s="56"/>
      <c r="B20" s="48"/>
      <c r="C20" s="48"/>
      <c r="D20" s="49"/>
      <c r="E20" s="344"/>
      <c r="F20" s="346" t="s">
        <v>265</v>
      </c>
      <c r="G20" s="164"/>
      <c r="H20" s="164"/>
      <c r="I20" s="57"/>
      <c r="J20" s="120">
        <v>1</v>
      </c>
      <c r="K20" s="2">
        <f>SUM(J12:J17)</f>
        <v>5</v>
      </c>
    </row>
    <row r="21" spans="1:11" ht="14.1" customHeight="1">
      <c r="A21" s="56"/>
      <c r="B21" s="48"/>
      <c r="C21" s="48"/>
      <c r="D21" s="49"/>
      <c r="E21" s="344" t="s">
        <v>261</v>
      </c>
      <c r="F21" s="395" t="s">
        <v>262</v>
      </c>
      <c r="G21" s="395"/>
      <c r="H21" s="395"/>
      <c r="I21" s="57"/>
      <c r="J21" s="120"/>
    </row>
    <row r="22" spans="1:11" ht="14.1" customHeight="1">
      <c r="A22" s="56"/>
      <c r="B22" s="48"/>
      <c r="C22" s="48"/>
      <c r="D22" s="49"/>
      <c r="E22" s="344"/>
      <c r="F22" s="164" t="s">
        <v>263</v>
      </c>
      <c r="G22" s="164"/>
      <c r="H22" s="164"/>
      <c r="I22" s="57"/>
      <c r="J22" s="120"/>
    </row>
    <row r="23" spans="1:11" ht="14.1" customHeight="1">
      <c r="A23" s="56"/>
      <c r="B23" s="48"/>
      <c r="C23" s="48"/>
      <c r="D23" s="49"/>
      <c r="E23" s="344"/>
      <c r="F23" s="164" t="s">
        <v>264</v>
      </c>
      <c r="G23" s="164"/>
      <c r="H23" s="164"/>
      <c r="I23" s="57"/>
    </row>
    <row r="24" spans="1:11" ht="14.1" customHeight="1">
      <c r="A24" s="56"/>
      <c r="B24" s="48"/>
      <c r="C24" s="48"/>
      <c r="D24" s="49"/>
      <c r="E24" s="344"/>
      <c r="F24" s="164"/>
      <c r="G24" s="164"/>
      <c r="H24" s="164"/>
      <c r="I24" s="57"/>
    </row>
    <row r="25" spans="1:11" ht="19.5" customHeight="1">
      <c r="A25" s="56"/>
      <c r="B25" s="48" t="s">
        <v>9</v>
      </c>
      <c r="C25" s="48"/>
      <c r="D25" s="49" t="s">
        <v>0</v>
      </c>
      <c r="E25" s="67">
        <v>2023</v>
      </c>
      <c r="F25" s="52"/>
      <c r="G25" s="50"/>
      <c r="I25" s="57"/>
    </row>
    <row r="26" spans="1:11" ht="6" customHeight="1" thickBot="1">
      <c r="A26" s="56"/>
      <c r="I26" s="57"/>
    </row>
    <row r="27" spans="1:11" ht="34.9" customHeight="1" thickTop="1">
      <c r="A27" s="56"/>
      <c r="B27" s="3" t="s">
        <v>2</v>
      </c>
      <c r="C27" s="396" t="s">
        <v>1</v>
      </c>
      <c r="D27" s="397"/>
      <c r="E27" s="397"/>
      <c r="F27" s="397"/>
      <c r="G27" s="398"/>
      <c r="H27" s="4" t="s">
        <v>7</v>
      </c>
      <c r="I27" s="57"/>
    </row>
    <row r="28" spans="1:11" ht="7.9" customHeight="1">
      <c r="A28" s="56"/>
      <c r="B28" s="5"/>
      <c r="C28" s="6"/>
      <c r="D28" s="6"/>
      <c r="E28" s="6"/>
      <c r="F28" s="6"/>
      <c r="G28" s="6"/>
      <c r="H28" s="7"/>
      <c r="I28" s="57"/>
    </row>
    <row r="29" spans="1:11" ht="35.1" customHeight="1">
      <c r="A29" s="56"/>
      <c r="B29" s="8" t="s">
        <v>3</v>
      </c>
      <c r="C29" s="9" t="s">
        <v>191</v>
      </c>
      <c r="D29" s="9"/>
      <c r="E29" s="9"/>
      <c r="F29" s="10"/>
      <c r="G29" s="10"/>
      <c r="H29" s="289">
        <f>Sheet4!I24</f>
        <v>82851000</v>
      </c>
      <c r="I29" s="57"/>
      <c r="J29" s="44">
        <f>H29/$H$37*100</f>
        <v>18.396560649844034</v>
      </c>
    </row>
    <row r="30" spans="1:11" ht="7.9" customHeight="1">
      <c r="A30" s="56"/>
      <c r="B30" s="11"/>
      <c r="C30" s="12"/>
      <c r="D30" s="12"/>
      <c r="E30" s="12"/>
      <c r="F30" s="13"/>
      <c r="G30" s="13"/>
      <c r="H30" s="290"/>
      <c r="I30" s="57"/>
      <c r="J30" s="44"/>
    </row>
    <row r="31" spans="1:11" ht="7.9" customHeight="1">
      <c r="A31" s="56"/>
      <c r="B31" s="8"/>
      <c r="C31" s="9"/>
      <c r="D31" s="9"/>
      <c r="E31" s="9"/>
      <c r="F31" s="10"/>
      <c r="G31" s="10"/>
      <c r="H31" s="291"/>
      <c r="I31" s="57"/>
      <c r="J31" s="44"/>
    </row>
    <row r="32" spans="1:11" ht="35.1" customHeight="1">
      <c r="A32" s="56"/>
      <c r="B32" s="8" t="s">
        <v>4</v>
      </c>
      <c r="C32" s="9" t="s">
        <v>196</v>
      </c>
      <c r="D32" s="9"/>
      <c r="E32" s="9"/>
      <c r="F32" s="10"/>
      <c r="G32" s="10"/>
      <c r="H32" s="289">
        <f>Sheet4!I70</f>
        <v>319735356</v>
      </c>
      <c r="I32" s="57"/>
      <c r="J32" s="44">
        <f>H32/$H$37*100</f>
        <v>70.995291167921621</v>
      </c>
    </row>
    <row r="33" spans="1:12" ht="7.9" customHeight="1">
      <c r="A33" s="56"/>
      <c r="B33" s="11"/>
      <c r="C33" s="12"/>
      <c r="D33" s="12"/>
      <c r="E33" s="12"/>
      <c r="F33" s="13"/>
      <c r="G33" s="13"/>
      <c r="H33" s="290"/>
      <c r="I33" s="57"/>
      <c r="J33" s="44"/>
    </row>
    <row r="34" spans="1:12" ht="7.9" customHeight="1">
      <c r="A34" s="56"/>
      <c r="B34" s="8"/>
      <c r="C34" s="9"/>
      <c r="D34" s="9"/>
      <c r="E34" s="9"/>
      <c r="F34" s="10"/>
      <c r="G34" s="10"/>
      <c r="H34" s="291"/>
      <c r="I34" s="57"/>
      <c r="J34" s="44"/>
    </row>
    <row r="35" spans="1:12" ht="35.1" customHeight="1">
      <c r="A35" s="56"/>
      <c r="B35" s="8" t="s">
        <v>208</v>
      </c>
      <c r="C35" s="9" t="s">
        <v>198</v>
      </c>
      <c r="D35" s="9"/>
      <c r="E35" s="9"/>
      <c r="F35" s="10"/>
      <c r="G35" s="10"/>
      <c r="H35" s="289">
        <f>Sheet4!I101</f>
        <v>47775000</v>
      </c>
      <c r="I35" s="57"/>
      <c r="J35" s="44">
        <f>H35/$H$37*100</f>
        <v>10.608148182234357</v>
      </c>
    </row>
    <row r="36" spans="1:12" ht="7.9" customHeight="1">
      <c r="A36" s="56"/>
      <c r="B36" s="11"/>
      <c r="C36" s="12"/>
      <c r="D36" s="12"/>
      <c r="E36" s="12"/>
      <c r="F36" s="13"/>
      <c r="G36" s="13"/>
      <c r="H36" s="290"/>
      <c r="I36" s="57"/>
      <c r="J36" s="44"/>
    </row>
    <row r="37" spans="1:12" ht="23.25" customHeight="1">
      <c r="A37" s="56"/>
      <c r="B37" s="14"/>
      <c r="C37" s="15" t="s">
        <v>5</v>
      </c>
      <c r="D37" s="15"/>
      <c r="E37" s="15"/>
      <c r="F37" s="16"/>
      <c r="G37" s="16"/>
      <c r="H37" s="292">
        <f>SUM(H35+H32+H29)</f>
        <v>450361356</v>
      </c>
      <c r="I37" s="57"/>
      <c r="J37" s="45">
        <f>SUM(J29:J36)</f>
        <v>100.00000000000001</v>
      </c>
    </row>
    <row r="38" spans="1:12" ht="25.5" customHeight="1">
      <c r="A38" s="56"/>
      <c r="B38" s="17"/>
      <c r="C38" s="12" t="s">
        <v>291</v>
      </c>
      <c r="D38" s="12"/>
      <c r="E38" s="12"/>
      <c r="F38" s="13"/>
      <c r="G38" s="13"/>
      <c r="H38" s="293">
        <f>H37*0.11</f>
        <v>49539749.160000004</v>
      </c>
      <c r="I38" s="57"/>
    </row>
    <row r="39" spans="1:12" ht="31.5" customHeight="1">
      <c r="A39" s="56"/>
      <c r="B39" s="14"/>
      <c r="C39" s="64" t="s">
        <v>6</v>
      </c>
      <c r="D39" s="64"/>
      <c r="E39" s="64"/>
      <c r="F39" s="65"/>
      <c r="G39" s="66"/>
      <c r="H39" s="294">
        <f>H38+H37</f>
        <v>499901105.16000003</v>
      </c>
      <c r="I39" s="57"/>
      <c r="J39" s="44">
        <v>500000000</v>
      </c>
      <c r="K39" s="108">
        <f>+J39-H39</f>
        <v>98894.839999973774</v>
      </c>
      <c r="L39" s="44"/>
    </row>
    <row r="40" spans="1:12" ht="34.15" customHeight="1">
      <c r="A40" s="56"/>
      <c r="B40" s="18"/>
      <c r="C40" s="19" t="s">
        <v>39</v>
      </c>
      <c r="D40" s="47" t="s">
        <v>0</v>
      </c>
      <c r="E40" s="391" t="str">
        <f>terbilang!$B$18</f>
        <v>Empat Ratus Sembilan Puluh Sembilan Juta Sembilan Ratus Satu Ribu Seratus Lima 16/100 Rupiah.</v>
      </c>
      <c r="F40" s="392"/>
      <c r="G40" s="392"/>
      <c r="H40" s="393"/>
      <c r="I40" s="57"/>
      <c r="J40" s="45"/>
      <c r="K40" s="92"/>
      <c r="L40" s="44"/>
    </row>
    <row r="41" spans="1:12" ht="9" customHeight="1" thickBot="1">
      <c r="A41" s="56"/>
      <c r="B41" s="20"/>
      <c r="C41" s="21"/>
      <c r="D41" s="21"/>
      <c r="E41" s="79"/>
      <c r="F41" s="79"/>
      <c r="G41" s="79"/>
      <c r="H41" s="80"/>
      <c r="I41" s="57"/>
    </row>
    <row r="42" spans="1:12" ht="16.149999999999999" customHeight="1" thickTop="1">
      <c r="A42" s="56"/>
      <c r="E42" s="81"/>
      <c r="F42" s="81"/>
      <c r="G42" s="81"/>
      <c r="H42" s="81"/>
      <c r="I42" s="57"/>
    </row>
    <row r="43" spans="1:12">
      <c r="A43" s="56"/>
      <c r="E43" s="81"/>
      <c r="F43" s="88" t="s">
        <v>288</v>
      </c>
      <c r="G43" s="88"/>
      <c r="H43" s="88"/>
      <c r="I43" s="58"/>
    </row>
    <row r="44" spans="1:12" ht="4.9000000000000004" customHeight="1">
      <c r="A44" s="56"/>
      <c r="E44" s="81"/>
      <c r="F44" s="88"/>
      <c r="G44" s="88"/>
      <c r="H44" s="88"/>
      <c r="I44" s="58"/>
    </row>
    <row r="45" spans="1:12">
      <c r="A45" s="56"/>
      <c r="E45" s="81"/>
      <c r="F45" s="88" t="s">
        <v>289</v>
      </c>
      <c r="G45" s="88"/>
      <c r="H45" s="88"/>
      <c r="I45" s="58"/>
    </row>
    <row r="46" spans="1:12" ht="15" customHeight="1">
      <c r="A46" s="56"/>
      <c r="E46" s="81"/>
      <c r="F46" s="88"/>
      <c r="G46" s="88"/>
      <c r="H46" s="88"/>
      <c r="I46" s="58"/>
    </row>
    <row r="47" spans="1:12">
      <c r="A47" s="56"/>
      <c r="E47" s="81"/>
      <c r="F47" s="81"/>
      <c r="G47" s="88"/>
      <c r="H47" s="88"/>
      <c r="I47" s="59"/>
    </row>
    <row r="48" spans="1:12">
      <c r="A48" s="56"/>
      <c r="E48" s="81"/>
      <c r="F48" s="81"/>
      <c r="G48" s="88"/>
      <c r="H48" s="88"/>
      <c r="I48" s="59"/>
    </row>
    <row r="49" spans="1:9">
      <c r="A49" s="56"/>
      <c r="E49" s="81"/>
      <c r="F49" s="81"/>
      <c r="G49" s="88"/>
      <c r="H49" s="88"/>
      <c r="I49" s="59"/>
    </row>
    <row r="50" spans="1:9" ht="12" customHeight="1">
      <c r="A50" s="56"/>
      <c r="E50" s="81"/>
      <c r="F50" s="89" t="s">
        <v>290</v>
      </c>
      <c r="G50" s="89"/>
      <c r="H50" s="89"/>
      <c r="I50" s="60"/>
    </row>
    <row r="51" spans="1:9" ht="12" customHeight="1">
      <c r="A51" s="56"/>
      <c r="E51" s="81"/>
      <c r="F51" s="88" t="s">
        <v>61</v>
      </c>
      <c r="G51" s="88"/>
      <c r="H51" s="89"/>
      <c r="I51" s="60"/>
    </row>
    <row r="52" spans="1:9" ht="12" customHeight="1">
      <c r="A52" s="56"/>
      <c r="E52" s="81"/>
      <c r="F52" s="88" t="s">
        <v>292</v>
      </c>
      <c r="G52" s="88"/>
      <c r="H52" s="88"/>
      <c r="I52" s="58"/>
    </row>
    <row r="53" spans="1:9" ht="5.25" customHeight="1" thickBot="1">
      <c r="A53" s="61"/>
      <c r="B53" s="62"/>
      <c r="C53" s="62"/>
      <c r="D53" s="62"/>
      <c r="E53" s="82"/>
      <c r="F53" s="82"/>
      <c r="G53" s="82"/>
      <c r="H53" s="82"/>
      <c r="I53" s="63"/>
    </row>
    <row r="54" spans="1:9" ht="4.5" customHeight="1" thickTop="1"/>
  </sheetData>
  <mergeCells count="11">
    <mergeCell ref="B4:H4"/>
    <mergeCell ref="E8:G8"/>
    <mergeCell ref="B10:C10"/>
    <mergeCell ref="E6:H7"/>
    <mergeCell ref="E40:H40"/>
    <mergeCell ref="E9:F9"/>
    <mergeCell ref="F12:H12"/>
    <mergeCell ref="F15:H15"/>
    <mergeCell ref="F18:H18"/>
    <mergeCell ref="F21:H21"/>
    <mergeCell ref="C27:G27"/>
  </mergeCells>
  <pageMargins left="0.86614173228346458" right="0.31496062992125984" top="0.78740157480314965" bottom="0.51181102362204722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2:N51"/>
  <sheetViews>
    <sheetView showGridLines="0" view="pageBreakPreview" topLeftCell="B1" zoomScaleSheetLayoutView="100" workbookViewId="0">
      <selection activeCell="F50" sqref="F50"/>
    </sheetView>
  </sheetViews>
  <sheetFormatPr defaultColWidth="9.140625" defaultRowHeight="14.25"/>
  <cols>
    <col min="1" max="1" width="1.5703125" style="2" customWidth="1"/>
    <col min="2" max="2" width="10" style="2" customWidth="1"/>
    <col min="3" max="3" width="11.85546875" style="2" customWidth="1"/>
    <col min="4" max="4" width="3.28515625" style="2" customWidth="1"/>
    <col min="5" max="5" width="7.5703125" style="2" customWidth="1"/>
    <col min="6" max="6" width="30.85546875" style="2" customWidth="1"/>
    <col min="7" max="7" width="20" style="2" customWidth="1"/>
    <col min="8" max="8" width="24.85546875" style="2" customWidth="1"/>
    <col min="9" max="9" width="1.28515625" style="2" customWidth="1"/>
    <col min="10" max="10" width="20.85546875" style="2" customWidth="1"/>
    <col min="11" max="11" width="21" style="2" customWidth="1"/>
    <col min="12" max="12" width="18.7109375" style="2" bestFit="1" customWidth="1"/>
    <col min="13" max="13" width="9.140625" style="2"/>
    <col min="14" max="14" width="21.5703125" style="2" customWidth="1"/>
    <col min="15" max="16384" width="9.140625" style="2"/>
  </cols>
  <sheetData>
    <row r="2" spans="1:14" ht="7.5" customHeight="1" thickBot="1"/>
    <row r="3" spans="1:14" ht="5.25" customHeight="1" thickTop="1">
      <c r="A3" s="53"/>
      <c r="B3" s="54"/>
      <c r="C3" s="54"/>
      <c r="D3" s="54"/>
      <c r="E3" s="54"/>
      <c r="F3" s="54"/>
      <c r="G3" s="54"/>
      <c r="H3" s="54"/>
      <c r="I3" s="55"/>
    </row>
    <row r="4" spans="1:14" ht="23.25">
      <c r="A4" s="56"/>
      <c r="B4" s="389" t="s">
        <v>50</v>
      </c>
      <c r="C4" s="389"/>
      <c r="D4" s="389"/>
      <c r="E4" s="389"/>
      <c r="F4" s="389"/>
      <c r="G4" s="389"/>
      <c r="H4" s="389"/>
      <c r="I4" s="57"/>
    </row>
    <row r="5" spans="1:14" ht="15" customHeight="1">
      <c r="A5" s="56"/>
      <c r="B5" s="83"/>
      <c r="C5" s="83"/>
      <c r="D5" s="83"/>
      <c r="E5" s="83"/>
      <c r="F5" s="83"/>
      <c r="G5" s="83"/>
      <c r="H5" s="83"/>
      <c r="I5" s="57"/>
    </row>
    <row r="6" spans="1:14" ht="15.75" customHeight="1">
      <c r="A6" s="56"/>
      <c r="B6" s="48" t="s">
        <v>8</v>
      </c>
      <c r="C6" s="48"/>
      <c r="D6" s="49" t="s">
        <v>0</v>
      </c>
      <c r="E6" s="390" t="str">
        <f>+Cover!B46</f>
        <v>DETAIL ENGINEERING DESIGN (DED) 2</v>
      </c>
      <c r="F6" s="390"/>
      <c r="G6" s="390"/>
      <c r="H6" s="390"/>
      <c r="I6" s="57"/>
      <c r="L6" s="90"/>
      <c r="N6" s="91"/>
    </row>
    <row r="7" spans="1:14" ht="15.75" customHeight="1">
      <c r="A7" s="56"/>
      <c r="B7" s="48"/>
      <c r="C7" s="48"/>
      <c r="D7" s="49"/>
      <c r="E7" s="390"/>
      <c r="F7" s="390"/>
      <c r="G7" s="390"/>
      <c r="H7" s="390"/>
      <c r="I7" s="57"/>
      <c r="L7" s="45"/>
      <c r="N7" s="45"/>
    </row>
    <row r="8" spans="1:14" ht="17.25" customHeight="1">
      <c r="A8" s="56"/>
      <c r="B8" s="48" t="s">
        <v>47</v>
      </c>
      <c r="C8" s="48"/>
      <c r="D8" s="49" t="s">
        <v>0</v>
      </c>
      <c r="E8" s="390" t="s">
        <v>249</v>
      </c>
      <c r="F8" s="390"/>
      <c r="G8" s="390"/>
      <c r="I8" s="57"/>
      <c r="L8" s="45"/>
      <c r="N8" s="45"/>
    </row>
    <row r="9" spans="1:14" ht="18.75" customHeight="1">
      <c r="A9" s="56"/>
      <c r="B9" s="48" t="s">
        <v>48</v>
      </c>
      <c r="C9" s="48"/>
      <c r="D9" s="49" t="s">
        <v>0</v>
      </c>
      <c r="E9" s="394" t="str">
        <f>'Rekap (Laporan)'!E9:F9</f>
        <v>2 (DUA)</v>
      </c>
      <c r="F9" s="390"/>
      <c r="G9" s="78"/>
      <c r="I9" s="57"/>
      <c r="L9" s="45"/>
      <c r="N9" s="45"/>
    </row>
    <row r="10" spans="1:14" ht="26.25" customHeight="1">
      <c r="A10" s="56"/>
      <c r="B10" s="390" t="s">
        <v>38</v>
      </c>
      <c r="C10" s="390"/>
      <c r="D10" s="49" t="s">
        <v>0</v>
      </c>
      <c r="E10" s="51">
        <f>'Rekap (Laporan)'!E10</f>
        <v>3</v>
      </c>
      <c r="F10" s="48" t="str">
        <f>'Rekap (Laporan)'!F10</f>
        <v>(tiga koma nol) Bulan</v>
      </c>
      <c r="G10" s="78"/>
      <c r="I10" s="57"/>
      <c r="L10" s="45"/>
      <c r="N10" s="45"/>
    </row>
    <row r="11" spans="1:14" ht="18.75" customHeight="1">
      <c r="A11" s="56"/>
      <c r="B11" s="48" t="s">
        <v>100</v>
      </c>
      <c r="C11" s="48"/>
      <c r="D11" s="49" t="s">
        <v>0</v>
      </c>
      <c r="E11" s="51" t="s">
        <v>254</v>
      </c>
      <c r="F11" s="48"/>
      <c r="G11" s="78"/>
      <c r="I11" s="57"/>
      <c r="J11" s="120">
        <f>SUM(J12:J18)</f>
        <v>6</v>
      </c>
      <c r="L11" s="45"/>
      <c r="N11" s="45"/>
    </row>
    <row r="12" spans="1:14" ht="14.1" customHeight="1">
      <c r="A12" s="56"/>
      <c r="B12" s="48"/>
      <c r="C12" s="48"/>
      <c r="D12" s="49"/>
      <c r="E12" s="345">
        <v>1</v>
      </c>
      <c r="F12" s="395" t="s">
        <v>255</v>
      </c>
      <c r="G12" s="395"/>
      <c r="H12" s="395"/>
      <c r="I12" s="57"/>
      <c r="J12" s="120">
        <v>1</v>
      </c>
      <c r="L12" s="45"/>
      <c r="N12" s="45"/>
    </row>
    <row r="13" spans="1:14" ht="14.1" customHeight="1">
      <c r="A13" s="56"/>
      <c r="B13" s="48"/>
      <c r="C13" s="48"/>
      <c r="D13" s="49"/>
      <c r="E13" s="345"/>
      <c r="F13" s="164" t="s">
        <v>258</v>
      </c>
      <c r="G13" s="164"/>
      <c r="H13" s="164"/>
      <c r="I13" s="57"/>
      <c r="J13" s="120">
        <v>1</v>
      </c>
      <c r="L13" s="45"/>
      <c r="N13" s="45"/>
    </row>
    <row r="14" spans="1:14" ht="14.1" customHeight="1">
      <c r="A14" s="56"/>
      <c r="B14" s="48"/>
      <c r="C14" s="48"/>
      <c r="D14" s="49"/>
      <c r="E14" s="345"/>
      <c r="F14" s="164" t="s">
        <v>267</v>
      </c>
      <c r="G14" s="164"/>
      <c r="H14" s="164"/>
      <c r="I14" s="57"/>
      <c r="J14" s="120"/>
      <c r="L14" s="45"/>
      <c r="N14" s="45"/>
    </row>
    <row r="15" spans="1:14" ht="14.1" customHeight="1">
      <c r="A15" s="56"/>
      <c r="B15" s="48"/>
      <c r="C15" s="48"/>
      <c r="D15" s="49"/>
      <c r="E15" s="345">
        <v>2</v>
      </c>
      <c r="F15" s="395" t="s">
        <v>256</v>
      </c>
      <c r="G15" s="395"/>
      <c r="H15" s="395"/>
      <c r="I15" s="57"/>
      <c r="J15" s="120">
        <v>1</v>
      </c>
      <c r="L15" s="45"/>
      <c r="N15" s="45"/>
    </row>
    <row r="16" spans="1:14" ht="14.1" customHeight="1">
      <c r="A16" s="56"/>
      <c r="B16" s="48"/>
      <c r="C16" s="48"/>
      <c r="D16" s="49"/>
      <c r="E16" s="345"/>
      <c r="F16" s="164" t="s">
        <v>257</v>
      </c>
      <c r="G16" s="164"/>
      <c r="H16" s="164"/>
      <c r="I16" s="57"/>
      <c r="J16" s="120">
        <v>1</v>
      </c>
    </row>
    <row r="17" spans="1:11" ht="14.1" customHeight="1">
      <c r="A17" s="56"/>
      <c r="B17" s="48"/>
      <c r="C17" s="48"/>
      <c r="D17" s="49"/>
      <c r="E17" s="345"/>
      <c r="F17" s="346" t="s">
        <v>266</v>
      </c>
      <c r="G17" s="164"/>
      <c r="H17" s="164"/>
      <c r="I17" s="57"/>
      <c r="J17" s="120">
        <v>1</v>
      </c>
    </row>
    <row r="18" spans="1:11" ht="14.1" customHeight="1">
      <c r="A18" s="56"/>
      <c r="B18" s="48"/>
      <c r="C18" s="48"/>
      <c r="D18" s="49"/>
      <c r="E18" s="345">
        <v>3</v>
      </c>
      <c r="F18" s="395" t="s">
        <v>259</v>
      </c>
      <c r="G18" s="395"/>
      <c r="H18" s="395"/>
      <c r="I18" s="57"/>
      <c r="J18" s="120">
        <v>1</v>
      </c>
      <c r="K18" s="2">
        <f>SUM(J12:J17)</f>
        <v>5</v>
      </c>
    </row>
    <row r="19" spans="1:11" ht="14.1" customHeight="1">
      <c r="A19" s="56"/>
      <c r="B19" s="48"/>
      <c r="C19" s="48"/>
      <c r="D19" s="49"/>
      <c r="E19" s="344"/>
      <c r="F19" s="164" t="s">
        <v>260</v>
      </c>
      <c r="G19" s="164"/>
      <c r="H19" s="164"/>
      <c r="I19" s="57"/>
      <c r="J19" s="120"/>
    </row>
    <row r="20" spans="1:11" ht="14.1" customHeight="1">
      <c r="A20" s="56"/>
      <c r="B20" s="48"/>
      <c r="C20" s="48"/>
      <c r="D20" s="49"/>
      <c r="E20" s="344"/>
      <c r="F20" s="346" t="s">
        <v>265</v>
      </c>
      <c r="G20" s="164"/>
      <c r="H20" s="164"/>
      <c r="I20" s="57"/>
      <c r="J20" s="120"/>
    </row>
    <row r="21" spans="1:11" ht="14.1" customHeight="1">
      <c r="A21" s="56"/>
      <c r="B21" s="48"/>
      <c r="C21" s="48"/>
      <c r="D21" s="49"/>
      <c r="E21" s="344" t="s">
        <v>261</v>
      </c>
      <c r="F21" s="395" t="s">
        <v>262</v>
      </c>
      <c r="G21" s="395"/>
      <c r="H21" s="395"/>
      <c r="I21" s="57"/>
      <c r="J21" s="120"/>
    </row>
    <row r="22" spans="1:11" ht="14.1" customHeight="1">
      <c r="A22" s="56"/>
      <c r="B22" s="48"/>
      <c r="C22" s="48"/>
      <c r="D22" s="49"/>
      <c r="E22" s="344"/>
      <c r="F22" s="164" t="s">
        <v>263</v>
      </c>
      <c r="G22" s="164"/>
      <c r="H22" s="164"/>
      <c r="I22" s="57"/>
      <c r="J22" s="120"/>
    </row>
    <row r="23" spans="1:11" ht="14.1" customHeight="1">
      <c r="A23" s="56"/>
      <c r="B23" s="48"/>
      <c r="C23" s="48"/>
      <c r="D23" s="49"/>
      <c r="E23" s="344"/>
      <c r="F23" s="164" t="s">
        <v>264</v>
      </c>
      <c r="G23" s="164"/>
      <c r="H23" s="164"/>
      <c r="I23" s="57"/>
      <c r="J23" s="120"/>
    </row>
    <row r="24" spans="1:11" ht="14.1" customHeight="1">
      <c r="A24" s="56"/>
      <c r="B24" s="48"/>
      <c r="C24" s="48"/>
      <c r="D24" s="49"/>
      <c r="E24" s="93"/>
      <c r="F24" s="164"/>
      <c r="G24" s="164"/>
      <c r="H24" s="164"/>
      <c r="I24" s="57"/>
    </row>
    <row r="25" spans="1:11" ht="19.5" customHeight="1">
      <c r="A25" s="56"/>
      <c r="B25" s="48" t="s">
        <v>9</v>
      </c>
      <c r="C25" s="48"/>
      <c r="D25" s="49" t="s">
        <v>0</v>
      </c>
      <c r="E25" s="67">
        <v>2023</v>
      </c>
      <c r="F25" s="52"/>
      <c r="G25" s="50"/>
      <c r="I25" s="57"/>
    </row>
    <row r="26" spans="1:11" ht="6" customHeight="1" thickBot="1">
      <c r="A26" s="56"/>
      <c r="I26" s="57"/>
    </row>
    <row r="27" spans="1:11" ht="47.25" customHeight="1" thickTop="1">
      <c r="A27" s="56"/>
      <c r="B27" s="3" t="s">
        <v>2</v>
      </c>
      <c r="C27" s="396" t="s">
        <v>1</v>
      </c>
      <c r="D27" s="397"/>
      <c r="E27" s="397"/>
      <c r="F27" s="397"/>
      <c r="G27" s="398"/>
      <c r="H27" s="4" t="s">
        <v>7</v>
      </c>
      <c r="I27" s="57"/>
    </row>
    <row r="28" spans="1:11" ht="7.9" customHeight="1">
      <c r="A28" s="56"/>
      <c r="B28" s="5"/>
      <c r="C28" s="6"/>
      <c r="D28" s="6"/>
      <c r="E28" s="6"/>
      <c r="F28" s="6"/>
      <c r="G28" s="6"/>
      <c r="H28" s="7"/>
      <c r="I28" s="57"/>
    </row>
    <row r="29" spans="1:11" ht="35.1" customHeight="1">
      <c r="A29" s="56"/>
      <c r="B29" s="8" t="s">
        <v>3</v>
      </c>
      <c r="C29" s="9" t="s">
        <v>222</v>
      </c>
      <c r="D29" s="9"/>
      <c r="E29" s="9"/>
      <c r="F29" s="10"/>
      <c r="G29" s="10"/>
      <c r="H29" s="289">
        <f>Personil!I32</f>
        <v>289361356</v>
      </c>
      <c r="I29" s="57"/>
      <c r="J29" s="44">
        <f>H29/$H$34*100</f>
        <v>64.250929202726709</v>
      </c>
    </row>
    <row r="30" spans="1:11" ht="7.9" customHeight="1">
      <c r="A30" s="56"/>
      <c r="B30" s="11"/>
      <c r="C30" s="12"/>
      <c r="D30" s="12"/>
      <c r="E30" s="12"/>
      <c r="F30" s="13"/>
      <c r="G30" s="13"/>
      <c r="H30" s="290"/>
      <c r="I30" s="57"/>
      <c r="J30" s="44"/>
    </row>
    <row r="31" spans="1:11" ht="7.9" customHeight="1">
      <c r="A31" s="56"/>
      <c r="B31" s="8"/>
      <c r="C31" s="9"/>
      <c r="D31" s="9"/>
      <c r="E31" s="9"/>
      <c r="F31" s="10"/>
      <c r="G31" s="10"/>
      <c r="H31" s="291"/>
      <c r="I31" s="57"/>
      <c r="J31" s="44"/>
    </row>
    <row r="32" spans="1:11" ht="35.1" customHeight="1">
      <c r="A32" s="56"/>
      <c r="B32" s="8" t="s">
        <v>4</v>
      </c>
      <c r="C32" s="9" t="s">
        <v>223</v>
      </c>
      <c r="D32" s="9"/>
      <c r="E32" s="9"/>
      <c r="F32" s="10"/>
      <c r="G32" s="10"/>
      <c r="H32" s="289">
        <f>'Non Personil'!H41</f>
        <v>161000000</v>
      </c>
      <c r="I32" s="57"/>
      <c r="J32" s="44">
        <f>H32/$H$34*100</f>
        <v>35.749070797273291</v>
      </c>
    </row>
    <row r="33" spans="1:12" ht="7.9" customHeight="1">
      <c r="A33" s="56"/>
      <c r="B33" s="11"/>
      <c r="C33" s="12"/>
      <c r="D33" s="12"/>
      <c r="E33" s="12"/>
      <c r="F33" s="13"/>
      <c r="G33" s="13"/>
      <c r="H33" s="290"/>
      <c r="I33" s="57"/>
      <c r="J33" s="44"/>
    </row>
    <row r="34" spans="1:12" ht="23.25" customHeight="1">
      <c r="A34" s="56"/>
      <c r="B34" s="14"/>
      <c r="C34" s="15" t="s">
        <v>5</v>
      </c>
      <c r="D34" s="15"/>
      <c r="E34" s="15"/>
      <c r="F34" s="16"/>
      <c r="G34" s="16"/>
      <c r="H34" s="292">
        <f>SUM(H32+H29)</f>
        <v>450361356</v>
      </c>
      <c r="I34" s="57"/>
      <c r="J34" s="45">
        <f>SUM(J29:J33)</f>
        <v>100</v>
      </c>
    </row>
    <row r="35" spans="1:12" ht="25.5" customHeight="1">
      <c r="A35" s="56"/>
      <c r="B35" s="17"/>
      <c r="C35" s="12" t="s">
        <v>291</v>
      </c>
      <c r="D35" s="12"/>
      <c r="E35" s="12"/>
      <c r="F35" s="13"/>
      <c r="G35" s="13"/>
      <c r="H35" s="293">
        <f>H34*0.11</f>
        <v>49539749.160000004</v>
      </c>
      <c r="I35" s="57"/>
    </row>
    <row r="36" spans="1:12" ht="31.5" customHeight="1">
      <c r="A36" s="56"/>
      <c r="B36" s="14"/>
      <c r="C36" s="64" t="s">
        <v>6</v>
      </c>
      <c r="D36" s="64"/>
      <c r="E36" s="64"/>
      <c r="F36" s="65"/>
      <c r="G36" s="66"/>
      <c r="H36" s="294">
        <f>H35+H34</f>
        <v>499901105.16000003</v>
      </c>
      <c r="I36" s="57"/>
      <c r="J36" s="44">
        <v>500000000</v>
      </c>
      <c r="K36" s="108">
        <f>+J36-H36</f>
        <v>98894.839999973774</v>
      </c>
      <c r="L36" s="44"/>
    </row>
    <row r="37" spans="1:12" ht="45" customHeight="1">
      <c r="A37" s="56"/>
      <c r="B37" s="18"/>
      <c r="C37" s="19" t="s">
        <v>39</v>
      </c>
      <c r="D37" s="47" t="s">
        <v>0</v>
      </c>
      <c r="E37" s="391" t="str">
        <f>terbilang!$B$18</f>
        <v>Empat Ratus Sembilan Puluh Sembilan Juta Sembilan Ratus Satu Ribu Seratus Lima 16/100 Rupiah.</v>
      </c>
      <c r="F37" s="392"/>
      <c r="G37" s="392"/>
      <c r="H37" s="393"/>
      <c r="I37" s="57"/>
      <c r="J37" s="45"/>
      <c r="K37" s="92"/>
      <c r="L37" s="44"/>
    </row>
    <row r="38" spans="1:12" ht="9" customHeight="1" thickBot="1">
      <c r="A38" s="56"/>
      <c r="B38" s="20"/>
      <c r="C38" s="21"/>
      <c r="D38" s="21"/>
      <c r="E38" s="79"/>
      <c r="F38" s="79"/>
      <c r="G38" s="79"/>
      <c r="H38" s="80"/>
      <c r="I38" s="57"/>
    </row>
    <row r="39" spans="1:12" ht="21" customHeight="1" thickTop="1">
      <c r="A39" s="56"/>
      <c r="E39" s="81"/>
      <c r="F39" s="81"/>
      <c r="G39" s="81"/>
      <c r="H39" s="81"/>
      <c r="I39" s="57"/>
    </row>
    <row r="40" spans="1:12">
      <c r="A40" s="56"/>
      <c r="E40" s="81"/>
      <c r="F40" s="88" t="s">
        <v>288</v>
      </c>
      <c r="G40" s="88"/>
      <c r="H40" s="88"/>
      <c r="I40" s="58"/>
    </row>
    <row r="41" spans="1:12" ht="5.45" customHeight="1">
      <c r="A41" s="56"/>
      <c r="E41" s="81"/>
      <c r="F41" s="88"/>
      <c r="G41" s="88"/>
      <c r="H41" s="88"/>
      <c r="I41" s="58"/>
    </row>
    <row r="42" spans="1:12">
      <c r="A42" s="56"/>
      <c r="E42" s="81"/>
      <c r="F42" s="88" t="s">
        <v>289</v>
      </c>
      <c r="G42" s="88"/>
      <c r="H42" s="88"/>
      <c r="I42" s="58"/>
    </row>
    <row r="43" spans="1:12" ht="15" customHeight="1">
      <c r="A43" s="56"/>
      <c r="E43" s="81"/>
      <c r="F43" s="88"/>
      <c r="G43" s="88"/>
      <c r="H43" s="88"/>
      <c r="I43" s="58"/>
    </row>
    <row r="44" spans="1:12">
      <c r="A44" s="56"/>
      <c r="E44" s="81"/>
      <c r="F44" s="81"/>
      <c r="G44" s="88"/>
      <c r="H44" s="88"/>
      <c r="I44" s="59"/>
    </row>
    <row r="45" spans="1:12">
      <c r="A45" s="56"/>
      <c r="E45" s="81"/>
      <c r="F45" s="81"/>
      <c r="G45" s="88"/>
      <c r="H45" s="88"/>
      <c r="I45" s="59"/>
    </row>
    <row r="46" spans="1:12">
      <c r="A46" s="56"/>
      <c r="E46" s="81"/>
      <c r="F46" s="81"/>
      <c r="G46" s="88"/>
      <c r="H46" s="88"/>
      <c r="I46" s="59"/>
    </row>
    <row r="47" spans="1:12" ht="12" customHeight="1">
      <c r="A47" s="56"/>
      <c r="E47" s="81"/>
      <c r="F47" s="89" t="s">
        <v>290</v>
      </c>
      <c r="G47" s="89"/>
      <c r="H47" s="89"/>
      <c r="I47" s="60"/>
    </row>
    <row r="48" spans="1:12" ht="12" customHeight="1">
      <c r="A48" s="56"/>
      <c r="E48" s="81"/>
      <c r="F48" s="88" t="s">
        <v>61</v>
      </c>
      <c r="G48" s="88"/>
      <c r="H48" s="89"/>
      <c r="I48" s="60"/>
    </row>
    <row r="49" spans="1:9" ht="12" customHeight="1">
      <c r="A49" s="56"/>
      <c r="E49" s="81"/>
      <c r="F49" s="88" t="s">
        <v>292</v>
      </c>
      <c r="G49" s="88"/>
      <c r="H49" s="88"/>
      <c r="I49" s="58"/>
    </row>
    <row r="50" spans="1:9" ht="5.25" customHeight="1" thickBot="1">
      <c r="A50" s="61"/>
      <c r="B50" s="62"/>
      <c r="C50" s="62"/>
      <c r="D50" s="62"/>
      <c r="E50" s="82"/>
      <c r="F50" s="82"/>
      <c r="G50" s="82"/>
      <c r="H50" s="82"/>
      <c r="I50" s="63"/>
    </row>
    <row r="51" spans="1:9" ht="4.5" customHeight="1" thickTop="1"/>
  </sheetData>
  <mergeCells count="11">
    <mergeCell ref="F12:H12"/>
    <mergeCell ref="B4:H4"/>
    <mergeCell ref="E6:H7"/>
    <mergeCell ref="E8:G8"/>
    <mergeCell ref="E9:F9"/>
    <mergeCell ref="B10:C10"/>
    <mergeCell ref="E37:H37"/>
    <mergeCell ref="F15:H15"/>
    <mergeCell ref="F18:H18"/>
    <mergeCell ref="C27:G27"/>
    <mergeCell ref="F21:H21"/>
  </mergeCells>
  <pageMargins left="0.86614173228346458" right="0.31496062992125984" top="0.98425196850393704" bottom="0.51181102362204722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B3:M36"/>
  <sheetViews>
    <sheetView showGridLines="0" view="pageBreakPreview" topLeftCell="A10" zoomScale="90" zoomScaleSheetLayoutView="90" workbookViewId="0">
      <selection activeCell="E28" sqref="E28"/>
    </sheetView>
  </sheetViews>
  <sheetFormatPr defaultRowHeight="15"/>
  <cols>
    <col min="2" max="2" width="2.28515625" customWidth="1"/>
    <col min="3" max="3" width="14.7109375" customWidth="1"/>
    <col min="4" max="4" width="33.85546875" customWidth="1"/>
    <col min="5" max="5" width="9.42578125" customWidth="1"/>
    <col min="6" max="6" width="19.140625" customWidth="1"/>
    <col min="7" max="7" width="9.42578125" customWidth="1"/>
    <col min="8" max="8" width="8.42578125" customWidth="1"/>
    <col min="9" max="9" width="23.85546875" customWidth="1"/>
    <col min="11" max="11" width="12.5703125" style="107" bestFit="1" customWidth="1"/>
    <col min="13" max="13" width="15" bestFit="1" customWidth="1"/>
  </cols>
  <sheetData>
    <row r="3" spans="2:11" ht="23.25">
      <c r="B3" s="23" t="s">
        <v>20</v>
      </c>
      <c r="C3" s="24" t="s">
        <v>10</v>
      </c>
    </row>
    <row r="4" spans="2:11" ht="12.75" customHeight="1" thickBot="1"/>
    <row r="5" spans="2:11" ht="30" customHeight="1" thickTop="1">
      <c r="C5" s="405" t="s">
        <v>11</v>
      </c>
      <c r="D5" s="403" t="s">
        <v>12</v>
      </c>
      <c r="E5" s="401" t="s">
        <v>72</v>
      </c>
      <c r="F5" s="401" t="s">
        <v>75</v>
      </c>
      <c r="G5" s="407" t="s">
        <v>71</v>
      </c>
      <c r="H5" s="408"/>
      <c r="I5" s="409" t="s">
        <v>74</v>
      </c>
    </row>
    <row r="6" spans="2:11" ht="38.450000000000003" customHeight="1">
      <c r="C6" s="406"/>
      <c r="D6" s="404"/>
      <c r="E6" s="402"/>
      <c r="F6" s="402"/>
      <c r="G6" s="101" t="s">
        <v>14</v>
      </c>
      <c r="H6" s="102" t="s">
        <v>70</v>
      </c>
      <c r="I6" s="410"/>
    </row>
    <row r="7" spans="2:11" ht="21.95" customHeight="1">
      <c r="C7" s="105" t="s">
        <v>15</v>
      </c>
      <c r="D7" s="29"/>
      <c r="E7" s="29"/>
      <c r="F7" s="26"/>
      <c r="G7" s="29"/>
      <c r="H7" s="96"/>
      <c r="I7" s="30"/>
    </row>
    <row r="8" spans="2:11" ht="21.95" customHeight="1">
      <c r="C8" s="111" t="s">
        <v>81</v>
      </c>
      <c r="D8" s="349" t="str">
        <f>[65]Personil!$D$8</f>
        <v>Team Leader/Ahli Jalan Raya</v>
      </c>
      <c r="E8" s="103">
        <v>1</v>
      </c>
      <c r="F8" s="25">
        <v>26152000</v>
      </c>
      <c r="G8" s="46">
        <v>3</v>
      </c>
      <c r="H8" s="97"/>
      <c r="I8" s="77">
        <f>G8*F8*E8</f>
        <v>78456000</v>
      </c>
      <c r="K8" s="107">
        <f>+G8*30</f>
        <v>90</v>
      </c>
    </row>
    <row r="9" spans="2:11" ht="21.95" customHeight="1">
      <c r="C9" s="210"/>
      <c r="D9" s="349" t="s">
        <v>268</v>
      </c>
      <c r="E9" s="103">
        <v>1</v>
      </c>
      <c r="F9" s="25">
        <v>20548000</v>
      </c>
      <c r="G9" s="46">
        <v>2</v>
      </c>
      <c r="H9" s="97"/>
      <c r="I9" s="77">
        <f t="shared" ref="I9:I11" si="0">G9*F9*E9</f>
        <v>41096000</v>
      </c>
    </row>
    <row r="10" spans="2:11" ht="21.95" customHeight="1">
      <c r="C10" s="210"/>
      <c r="D10" s="349" t="s">
        <v>269</v>
      </c>
      <c r="E10" s="103">
        <v>1</v>
      </c>
      <c r="F10" s="25">
        <v>20548000</v>
      </c>
      <c r="G10" s="46">
        <v>2</v>
      </c>
      <c r="H10" s="97"/>
      <c r="I10" s="77">
        <f t="shared" si="0"/>
        <v>41096000</v>
      </c>
    </row>
    <row r="11" spans="2:11" ht="21.95" customHeight="1">
      <c r="C11" s="210"/>
      <c r="D11" s="349" t="s">
        <v>270</v>
      </c>
      <c r="E11" s="347">
        <v>1</v>
      </c>
      <c r="F11" s="25">
        <v>20548000</v>
      </c>
      <c r="G11" s="348">
        <v>1</v>
      </c>
      <c r="H11" s="98"/>
      <c r="I11" s="77">
        <f t="shared" si="0"/>
        <v>20548000</v>
      </c>
    </row>
    <row r="12" spans="2:11" ht="21.95" customHeight="1">
      <c r="C12" s="210"/>
      <c r="D12" s="211" t="s">
        <v>225</v>
      </c>
      <c r="E12" s="104">
        <v>1</v>
      </c>
      <c r="F12" s="212">
        <v>20548000</v>
      </c>
      <c r="G12" s="213">
        <v>0.5</v>
      </c>
      <c r="H12" s="213"/>
      <c r="I12" s="86">
        <f t="shared" ref="I12" si="1">G12*F12*E12</f>
        <v>10274000</v>
      </c>
    </row>
    <row r="13" spans="2:11" ht="24.75" customHeight="1">
      <c r="C13" s="43"/>
      <c r="D13" s="399" t="s">
        <v>23</v>
      </c>
      <c r="E13" s="399"/>
      <c r="F13" s="399"/>
      <c r="G13" s="399"/>
      <c r="H13" s="94"/>
      <c r="I13" s="84">
        <f>SUM(I8:I12)</f>
        <v>191470000</v>
      </c>
    </row>
    <row r="14" spans="2:11" ht="21.95" hidden="1" customHeight="1">
      <c r="C14" s="106" t="s">
        <v>16</v>
      </c>
      <c r="D14" s="1"/>
      <c r="E14" s="1"/>
      <c r="F14" s="27"/>
      <c r="G14" s="27"/>
      <c r="H14" s="99"/>
      <c r="I14" s="28"/>
    </row>
    <row r="15" spans="2:11" ht="21.95" hidden="1" customHeight="1">
      <c r="C15" s="112" t="s">
        <v>82</v>
      </c>
      <c r="D15" s="22" t="s">
        <v>109</v>
      </c>
      <c r="E15" s="104">
        <v>0</v>
      </c>
      <c r="F15" s="25" t="e">
        <f>#REF!</f>
        <v>#REF!</v>
      </c>
      <c r="G15" s="46" t="e">
        <f>#REF!</f>
        <v>#REF!</v>
      </c>
      <c r="H15" s="97"/>
      <c r="I15" s="77" t="e">
        <f>G15*F15*E15</f>
        <v>#REF!</v>
      </c>
    </row>
    <row r="16" spans="2:11" ht="25.5" hidden="1" customHeight="1">
      <c r="C16" s="43"/>
      <c r="D16" s="399" t="s">
        <v>22</v>
      </c>
      <c r="E16" s="399"/>
      <c r="F16" s="399"/>
      <c r="G16" s="399"/>
      <c r="H16" s="94"/>
      <c r="I16" s="84" t="e">
        <f>SUM(I15:I15)</f>
        <v>#REF!</v>
      </c>
    </row>
    <row r="17" spans="3:13" ht="21.95" customHeight="1">
      <c r="C17" s="106" t="s">
        <v>17</v>
      </c>
      <c r="D17" s="32"/>
      <c r="E17" s="32"/>
      <c r="F17" s="27"/>
      <c r="G17" s="27"/>
      <c r="H17" s="99"/>
      <c r="I17" s="28"/>
    </row>
    <row r="18" spans="3:13" ht="21.95" customHeight="1">
      <c r="C18" s="110" t="s">
        <v>76</v>
      </c>
      <c r="D18" s="22" t="s">
        <v>73</v>
      </c>
      <c r="E18" s="103">
        <f>+BU!E44</f>
        <v>1</v>
      </c>
      <c r="F18" s="46">
        <v>7374600</v>
      </c>
      <c r="G18" s="46">
        <f>BU!E48</f>
        <v>0.93</v>
      </c>
      <c r="H18" s="163"/>
      <c r="I18" s="77">
        <f>G18*F18*E18</f>
        <v>6858378</v>
      </c>
      <c r="M18" s="205">
        <f>I18+I19+I20+I22+I23+I24+I25</f>
        <v>43307898</v>
      </c>
    </row>
    <row r="19" spans="3:13" ht="21.95" customHeight="1">
      <c r="C19" s="110"/>
      <c r="D19" s="22" t="s">
        <v>110</v>
      </c>
      <c r="E19" s="103">
        <f>+BU!E24</f>
        <v>1</v>
      </c>
      <c r="F19" s="46">
        <v>7374600</v>
      </c>
      <c r="G19" s="46">
        <f>BU!E28</f>
        <v>0.33</v>
      </c>
      <c r="H19" s="97"/>
      <c r="I19" s="77">
        <f t="shared" ref="I19:I21" si="2">G19*F19*E19</f>
        <v>2433618</v>
      </c>
    </row>
    <row r="20" spans="3:13" ht="21.95" customHeight="1">
      <c r="C20" s="110"/>
      <c r="D20" s="22" t="s">
        <v>113</v>
      </c>
      <c r="E20" s="103">
        <f>+BU!M24</f>
        <v>1</v>
      </c>
      <c r="F20" s="46">
        <v>7374600</v>
      </c>
      <c r="G20" s="46">
        <f>BU!M28</f>
        <v>0.87</v>
      </c>
      <c r="H20" s="115"/>
      <c r="I20" s="77">
        <f t="shared" si="2"/>
        <v>6415902</v>
      </c>
    </row>
    <row r="21" spans="3:13" ht="21.95" customHeight="1">
      <c r="C21" s="110"/>
      <c r="D21" s="350" t="s">
        <v>272</v>
      </c>
      <c r="E21" s="224">
        <f>+BU!T23</f>
        <v>1</v>
      </c>
      <c r="F21" s="46">
        <v>7374600</v>
      </c>
      <c r="G21" s="225">
        <f>BU!T27</f>
        <v>0.73</v>
      </c>
      <c r="H21" s="226"/>
      <c r="I21" s="77">
        <f t="shared" si="2"/>
        <v>5383458</v>
      </c>
      <c r="K21" s="107">
        <f>I21+I26</f>
        <v>18583458</v>
      </c>
    </row>
    <row r="22" spans="3:13" ht="21.95" customHeight="1">
      <c r="C22" s="110"/>
      <c r="D22" s="223" t="s">
        <v>80</v>
      </c>
      <c r="E22" s="224">
        <f>+BU!E45</f>
        <v>2</v>
      </c>
      <c r="F22" s="225">
        <v>150000</v>
      </c>
      <c r="G22" s="225"/>
      <c r="H22" s="113">
        <f>+BU!E47</f>
        <v>28</v>
      </c>
      <c r="I22" s="221">
        <f t="shared" ref="I22" si="3">H22*F22*E22</f>
        <v>8400000</v>
      </c>
      <c r="K22" s="107">
        <f>'Non Personil'!H32</f>
        <v>55000000</v>
      </c>
    </row>
    <row r="23" spans="3:13" ht="21.95" customHeight="1">
      <c r="C23" s="110" t="s">
        <v>79</v>
      </c>
      <c r="D23" s="223" t="s">
        <v>111</v>
      </c>
      <c r="E23" s="224">
        <f>+BU!E25</f>
        <v>2</v>
      </c>
      <c r="F23" s="225">
        <v>150000</v>
      </c>
      <c r="G23" s="225"/>
      <c r="H23" s="113">
        <f>+BU!E27</f>
        <v>10</v>
      </c>
      <c r="I23" s="221">
        <f t="shared" ref="I23:I25" si="4">H23*F23*E23</f>
        <v>3000000</v>
      </c>
      <c r="K23" s="107">
        <f>'Non Personil'!H33</f>
        <v>4000000</v>
      </c>
    </row>
    <row r="24" spans="3:13" ht="21.95" customHeight="1">
      <c r="C24" s="110"/>
      <c r="D24" s="223" t="s">
        <v>112</v>
      </c>
      <c r="E24" s="224">
        <f>+BU!M25</f>
        <v>2</v>
      </c>
      <c r="F24" s="225">
        <v>150000</v>
      </c>
      <c r="G24" s="225"/>
      <c r="H24" s="113">
        <f>+BU!M27</f>
        <v>26</v>
      </c>
      <c r="I24" s="221">
        <f t="shared" si="4"/>
        <v>7800000</v>
      </c>
      <c r="K24" s="107">
        <f>'Non Personil'!H38</f>
        <v>7000000</v>
      </c>
    </row>
    <row r="25" spans="3:13" ht="21.95" customHeight="1">
      <c r="C25" s="110"/>
      <c r="D25" s="223" t="s">
        <v>115</v>
      </c>
      <c r="E25" s="224">
        <f>+BU!M40</f>
        <v>8</v>
      </c>
      <c r="F25" s="225">
        <v>150000</v>
      </c>
      <c r="G25" s="225"/>
      <c r="H25" s="113">
        <f>+BU!M41</f>
        <v>7</v>
      </c>
      <c r="I25" s="221">
        <f t="shared" si="4"/>
        <v>8400000</v>
      </c>
      <c r="K25" s="107">
        <f>K24+K23+K22+K21</f>
        <v>84583458</v>
      </c>
    </row>
    <row r="26" spans="3:13" ht="21.95" customHeight="1">
      <c r="C26" s="110"/>
      <c r="D26" s="350" t="s">
        <v>273</v>
      </c>
      <c r="E26" s="224">
        <f>+BU!T24</f>
        <v>4</v>
      </c>
      <c r="F26" s="225">
        <v>150000</v>
      </c>
      <c r="G26" s="225"/>
      <c r="H26" s="113">
        <f>+BU!T25</f>
        <v>22</v>
      </c>
      <c r="I26" s="221">
        <f>H26*F26*E26</f>
        <v>13200000</v>
      </c>
    </row>
    <row r="27" spans="3:13" ht="21.95" customHeight="1">
      <c r="C27" s="109" t="s">
        <v>78</v>
      </c>
      <c r="D27" s="22" t="s">
        <v>69</v>
      </c>
      <c r="E27" s="103">
        <v>2</v>
      </c>
      <c r="F27" s="165">
        <v>3000000</v>
      </c>
      <c r="G27" s="46">
        <f>+G8</f>
        <v>3</v>
      </c>
      <c r="H27" s="97"/>
      <c r="I27" s="77">
        <f>G27*F27*E27</f>
        <v>18000000</v>
      </c>
    </row>
    <row r="28" spans="3:13" ht="21.95" customHeight="1">
      <c r="C28" s="109" t="s">
        <v>77</v>
      </c>
      <c r="D28" s="22" t="s">
        <v>45</v>
      </c>
      <c r="E28" s="103">
        <v>2</v>
      </c>
      <c r="F28" s="165">
        <v>3000000</v>
      </c>
      <c r="G28" s="46">
        <f>+G8</f>
        <v>3</v>
      </c>
      <c r="H28" s="97"/>
      <c r="I28" s="77">
        <f>G28*F28*E28</f>
        <v>18000000</v>
      </c>
    </row>
    <row r="29" spans="3:13" ht="21.95" hidden="1" customHeight="1">
      <c r="C29" s="31"/>
      <c r="D29" s="22" t="s">
        <v>18</v>
      </c>
      <c r="E29" s="22"/>
      <c r="F29" s="46">
        <v>2500000</v>
      </c>
      <c r="G29" s="46">
        <v>0</v>
      </c>
      <c r="H29" s="98"/>
      <c r="I29" s="86">
        <f t="shared" ref="I29" si="5">G29*F29</f>
        <v>0</v>
      </c>
    </row>
    <row r="30" spans="3:13" ht="25.5" customHeight="1">
      <c r="C30" s="85"/>
      <c r="D30" s="400" t="s">
        <v>21</v>
      </c>
      <c r="E30" s="400"/>
      <c r="F30" s="400"/>
      <c r="G30" s="400"/>
      <c r="H30" s="95"/>
      <c r="I30" s="87">
        <f>SUM(I18:I29)</f>
        <v>97891356</v>
      </c>
    </row>
    <row r="31" spans="3:13" ht="5.25" customHeight="1">
      <c r="C31" s="33"/>
      <c r="D31" s="35"/>
      <c r="E31" s="35"/>
      <c r="F31" s="36"/>
      <c r="G31" s="35"/>
      <c r="H31" s="37"/>
      <c r="I31" s="38"/>
    </row>
    <row r="32" spans="3:13" ht="42.75" customHeight="1" thickBot="1">
      <c r="C32" s="34"/>
      <c r="D32" s="42" t="s">
        <v>19</v>
      </c>
      <c r="E32" s="42"/>
      <c r="F32" s="39"/>
      <c r="G32" s="100"/>
      <c r="H32" s="40"/>
      <c r="I32" s="41">
        <f>+I13+I30</f>
        <v>289361356</v>
      </c>
    </row>
    <row r="33" spans="9:9" ht="7.5" customHeight="1" thickTop="1"/>
    <row r="36" spans="9:9">
      <c r="I36" s="205">
        <f>I32+'Non Personil'!H41</f>
        <v>450361356</v>
      </c>
    </row>
  </sheetData>
  <sortState xmlns:xlrd2="http://schemas.microsoft.com/office/spreadsheetml/2017/richdata2" ref="C26:C28">
    <sortCondition sortBy="fontColor" ref="C26" dxfId="0"/>
  </sortState>
  <mergeCells count="9">
    <mergeCell ref="I5:I6"/>
    <mergeCell ref="E5:E6"/>
    <mergeCell ref="D13:G13"/>
    <mergeCell ref="D16:G16"/>
    <mergeCell ref="D30:G30"/>
    <mergeCell ref="F5:F6"/>
    <mergeCell ref="D5:D6"/>
    <mergeCell ref="C5:C6"/>
    <mergeCell ref="G5:H5"/>
  </mergeCells>
  <pageMargins left="0.70866141732283472" right="0.15748031496062992" top="0.98425196850393704" bottom="0.51181102362204722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B3:H50"/>
  <sheetViews>
    <sheetView showGridLines="0" view="pageBreakPreview" topLeftCell="A23" zoomScale="80" zoomScaleSheetLayoutView="80" workbookViewId="0">
      <selection activeCell="M30" sqref="M30"/>
    </sheetView>
  </sheetViews>
  <sheetFormatPr defaultColWidth="9.140625" defaultRowHeight="12.75"/>
  <cols>
    <col min="1" max="1" width="9.140625" style="228"/>
    <col min="2" max="2" width="5.28515625" style="228" customWidth="1"/>
    <col min="3" max="3" width="16" style="228" customWidth="1"/>
    <col min="4" max="4" width="41.85546875" style="228" customWidth="1"/>
    <col min="5" max="5" width="9.85546875" style="228" customWidth="1"/>
    <col min="6" max="6" width="8.28515625" style="228" customWidth="1"/>
    <col min="7" max="7" width="18.85546875" style="228" customWidth="1"/>
    <col min="8" max="8" width="20.85546875" style="228" customWidth="1"/>
    <col min="9" max="9" width="9.140625" style="228"/>
    <col min="10" max="10" width="17.85546875" style="228" customWidth="1"/>
    <col min="11" max="16384" width="9.140625" style="228"/>
  </cols>
  <sheetData>
    <row r="3" spans="2:8" ht="19.5">
      <c r="B3" s="324" t="s">
        <v>37</v>
      </c>
      <c r="C3" s="325" t="s">
        <v>24</v>
      </c>
    </row>
    <row r="4" spans="2:8" ht="6" customHeight="1"/>
    <row r="5" spans="2:8" ht="13.5" thickBot="1"/>
    <row r="6" spans="2:8" ht="27" customHeight="1" thickTop="1">
      <c r="C6" s="417" t="s">
        <v>25</v>
      </c>
      <c r="D6" s="403" t="s">
        <v>26</v>
      </c>
      <c r="E6" s="420" t="s">
        <v>35</v>
      </c>
      <c r="F6" s="421"/>
      <c r="G6" s="401" t="s">
        <v>52</v>
      </c>
      <c r="H6" s="415" t="s">
        <v>13</v>
      </c>
    </row>
    <row r="7" spans="2:8" ht="31.5" customHeight="1">
      <c r="C7" s="418"/>
      <c r="D7" s="419"/>
      <c r="E7" s="422"/>
      <c r="F7" s="423"/>
      <c r="G7" s="425"/>
      <c r="H7" s="416"/>
    </row>
    <row r="8" spans="2:8" ht="24" customHeight="1">
      <c r="C8" s="326" t="s">
        <v>99</v>
      </c>
      <c r="D8" s="229"/>
      <c r="E8" s="230"/>
      <c r="F8" s="231"/>
      <c r="G8" s="229"/>
      <c r="H8" s="232"/>
    </row>
    <row r="9" spans="2:8" ht="24" customHeight="1">
      <c r="C9" s="233"/>
      <c r="D9" s="234" t="s">
        <v>27</v>
      </c>
      <c r="E9" s="235">
        <f>Personil!G8</f>
        <v>3</v>
      </c>
      <c r="F9" s="236" t="s">
        <v>36</v>
      </c>
      <c r="G9" s="234">
        <v>500000</v>
      </c>
      <c r="H9" s="327">
        <f>G9*E9</f>
        <v>1500000</v>
      </c>
    </row>
    <row r="10" spans="2:8" ht="24" customHeight="1">
      <c r="C10" s="237"/>
      <c r="D10" s="411" t="s">
        <v>32</v>
      </c>
      <c r="E10" s="411"/>
      <c r="F10" s="411"/>
      <c r="G10" s="411"/>
      <c r="H10" s="238">
        <f>SUM(H9:H9)</f>
        <v>1500000</v>
      </c>
    </row>
    <row r="11" spans="2:8" ht="24" customHeight="1">
      <c r="C11" s="239" t="s">
        <v>53</v>
      </c>
      <c r="D11" s="240"/>
      <c r="E11" s="240"/>
      <c r="F11" s="241"/>
      <c r="G11" s="240"/>
      <c r="H11" s="232"/>
    </row>
    <row r="12" spans="2:8" ht="23.1" customHeight="1">
      <c r="C12" s="242" t="s">
        <v>83</v>
      </c>
      <c r="D12" s="277" t="s">
        <v>28</v>
      </c>
      <c r="E12" s="277">
        <v>3</v>
      </c>
      <c r="F12" s="278" t="s">
        <v>33</v>
      </c>
      <c r="G12" s="279">
        <v>150000</v>
      </c>
      <c r="H12" s="280">
        <f t="shared" ref="H12:H15" si="0">G12*E12</f>
        <v>450000</v>
      </c>
    </row>
    <row r="13" spans="2:8" ht="33.75" customHeight="1">
      <c r="C13" s="110"/>
      <c r="D13" s="351" t="s">
        <v>278</v>
      </c>
      <c r="E13" s="243">
        <f>4*3</f>
        <v>12</v>
      </c>
      <c r="F13" s="244" t="s">
        <v>33</v>
      </c>
      <c r="G13" s="245">
        <v>150000</v>
      </c>
      <c r="H13" s="328">
        <f t="shared" si="0"/>
        <v>1800000</v>
      </c>
    </row>
    <row r="14" spans="2:8" ht="23.1" customHeight="1">
      <c r="C14" s="110"/>
      <c r="D14" s="268" t="s">
        <v>244</v>
      </c>
      <c r="E14" s="246">
        <v>3</v>
      </c>
      <c r="F14" s="222" t="s">
        <v>33</v>
      </c>
      <c r="G14" s="247">
        <v>100000</v>
      </c>
      <c r="H14" s="248">
        <f t="shared" si="0"/>
        <v>300000</v>
      </c>
    </row>
    <row r="15" spans="2:8" ht="32.25" customHeight="1">
      <c r="C15" s="109"/>
      <c r="D15" s="287" t="s">
        <v>279</v>
      </c>
      <c r="E15" s="246">
        <v>12</v>
      </c>
      <c r="F15" s="222" t="s">
        <v>33</v>
      </c>
      <c r="G15" s="249">
        <v>300000</v>
      </c>
      <c r="H15" s="248">
        <f t="shared" si="0"/>
        <v>3600000</v>
      </c>
    </row>
    <row r="16" spans="2:8" ht="41.25" customHeight="1">
      <c r="C16" s="109" t="s">
        <v>84</v>
      </c>
      <c r="D16" s="288" t="s">
        <v>280</v>
      </c>
      <c r="E16" s="246">
        <v>12</v>
      </c>
      <c r="F16" s="250" t="s">
        <v>33</v>
      </c>
      <c r="G16" s="249">
        <v>300000</v>
      </c>
      <c r="H16" s="251">
        <f t="shared" ref="H16:H21" si="1">G16*E16</f>
        <v>3600000</v>
      </c>
    </row>
    <row r="17" spans="3:8" ht="23.1" customHeight="1">
      <c r="C17" s="109" t="s">
        <v>85</v>
      </c>
      <c r="D17" s="253" t="s">
        <v>54</v>
      </c>
      <c r="E17" s="246">
        <f>3*4</f>
        <v>12</v>
      </c>
      <c r="F17" s="244" t="s">
        <v>33</v>
      </c>
      <c r="G17" s="254">
        <v>200000</v>
      </c>
      <c r="H17" s="329">
        <f t="shared" si="1"/>
        <v>2400000</v>
      </c>
    </row>
    <row r="18" spans="3:8" ht="23.1" customHeight="1">
      <c r="C18" s="109" t="s">
        <v>87</v>
      </c>
      <c r="D18" s="255" t="s">
        <v>86</v>
      </c>
      <c r="E18" s="246">
        <f>E17</f>
        <v>12</v>
      </c>
      <c r="F18" s="244" t="s">
        <v>33</v>
      </c>
      <c r="G18" s="254">
        <v>400000</v>
      </c>
      <c r="H18" s="329">
        <f t="shared" si="1"/>
        <v>4800000</v>
      </c>
    </row>
    <row r="19" spans="3:8" ht="23.1" customHeight="1">
      <c r="C19" s="109"/>
      <c r="D19" s="255" t="s">
        <v>226</v>
      </c>
      <c r="E19" s="246">
        <v>2</v>
      </c>
      <c r="F19" s="244" t="s">
        <v>33</v>
      </c>
      <c r="G19" s="254">
        <v>300000</v>
      </c>
      <c r="H19" s="329">
        <f t="shared" si="1"/>
        <v>600000</v>
      </c>
    </row>
    <row r="20" spans="3:8" ht="23.1" customHeight="1">
      <c r="C20" s="109" t="s">
        <v>85</v>
      </c>
      <c r="D20" s="255" t="s">
        <v>88</v>
      </c>
      <c r="E20" s="243">
        <v>2</v>
      </c>
      <c r="F20" s="244" t="s">
        <v>33</v>
      </c>
      <c r="G20" s="254">
        <v>300000</v>
      </c>
      <c r="H20" s="329">
        <f t="shared" si="1"/>
        <v>600000</v>
      </c>
    </row>
    <row r="21" spans="3:8" ht="23.1" customHeight="1">
      <c r="C21" s="256" t="s">
        <v>89</v>
      </c>
      <c r="D21" s="257" t="s">
        <v>114</v>
      </c>
      <c r="E21" s="258">
        <v>2</v>
      </c>
      <c r="F21" s="259" t="s">
        <v>34</v>
      </c>
      <c r="G21" s="260">
        <v>100000</v>
      </c>
      <c r="H21" s="327">
        <f t="shared" si="1"/>
        <v>200000</v>
      </c>
    </row>
    <row r="22" spans="3:8" ht="24" customHeight="1">
      <c r="C22" s="237"/>
      <c r="D22" s="424" t="s">
        <v>31</v>
      </c>
      <c r="E22" s="424"/>
      <c r="F22" s="424"/>
      <c r="G22" s="424"/>
      <c r="H22" s="238">
        <f>SUM(H12:H21)</f>
        <v>18350000</v>
      </c>
    </row>
    <row r="23" spans="3:8" ht="24" customHeight="1">
      <c r="C23" s="261" t="s">
        <v>51</v>
      </c>
      <c r="D23" s="262"/>
      <c r="E23" s="262"/>
      <c r="F23" s="262"/>
      <c r="G23" s="262"/>
      <c r="H23" s="232"/>
    </row>
    <row r="24" spans="3:8" ht="36" customHeight="1">
      <c r="C24" s="242" t="s">
        <v>90</v>
      </c>
      <c r="D24" s="352" t="s">
        <v>281</v>
      </c>
      <c r="E24" s="230">
        <f>+Personil!G8</f>
        <v>3</v>
      </c>
      <c r="F24" s="231" t="s">
        <v>36</v>
      </c>
      <c r="G24" s="229">
        <v>900000</v>
      </c>
      <c r="H24" s="232">
        <f t="shared" ref="H24:H29" si="2">G24*E24</f>
        <v>2700000</v>
      </c>
    </row>
    <row r="25" spans="3:8" ht="32.25" customHeight="1">
      <c r="C25" s="110" t="s">
        <v>91</v>
      </c>
      <c r="D25" s="353" t="s">
        <v>282</v>
      </c>
      <c r="E25" s="263">
        <f>E24</f>
        <v>3</v>
      </c>
      <c r="F25" s="264" t="s">
        <v>36</v>
      </c>
      <c r="G25" s="157">
        <v>3400000</v>
      </c>
      <c r="H25" s="330">
        <f t="shared" si="2"/>
        <v>10200000</v>
      </c>
    </row>
    <row r="26" spans="3:8" ht="28.5" customHeight="1">
      <c r="C26" s="109" t="s">
        <v>92</v>
      </c>
      <c r="D26" s="354" t="s">
        <v>283</v>
      </c>
      <c r="E26" s="113">
        <f>+BU!E47/2</f>
        <v>14</v>
      </c>
      <c r="F26" s="222" t="s">
        <v>67</v>
      </c>
      <c r="G26" s="206">
        <v>700000</v>
      </c>
      <c r="H26" s="329">
        <f t="shared" si="2"/>
        <v>9800000</v>
      </c>
    </row>
    <row r="27" spans="3:8" ht="30" customHeight="1">
      <c r="C27" s="109" t="s">
        <v>93</v>
      </c>
      <c r="D27" s="354" t="s">
        <v>284</v>
      </c>
      <c r="E27" s="113">
        <f>E26</f>
        <v>14</v>
      </c>
      <c r="F27" s="222" t="str">
        <f>F26</f>
        <v>Hari</v>
      </c>
      <c r="G27" s="206">
        <v>400000</v>
      </c>
      <c r="H27" s="329">
        <f t="shared" si="2"/>
        <v>5600000</v>
      </c>
    </row>
    <row r="28" spans="3:8" ht="30" customHeight="1">
      <c r="C28" s="266"/>
      <c r="D28" s="354" t="s">
        <v>285</v>
      </c>
      <c r="E28" s="113">
        <v>3</v>
      </c>
      <c r="F28" s="222" t="s">
        <v>36</v>
      </c>
      <c r="G28" s="114">
        <v>50000</v>
      </c>
      <c r="H28" s="329">
        <f t="shared" si="2"/>
        <v>150000</v>
      </c>
    </row>
    <row r="29" spans="3:8" ht="30" customHeight="1">
      <c r="C29" s="266"/>
      <c r="D29" s="265" t="s">
        <v>49</v>
      </c>
      <c r="E29" s="113">
        <f>[65]Personil!G9</f>
        <v>3</v>
      </c>
      <c r="F29" s="222" t="s">
        <v>36</v>
      </c>
      <c r="G29" s="206">
        <v>6000000</v>
      </c>
      <c r="H29" s="329">
        <f t="shared" si="2"/>
        <v>18000000</v>
      </c>
    </row>
    <row r="30" spans="3:8" ht="24" customHeight="1">
      <c r="C30" s="266" t="s">
        <v>94</v>
      </c>
      <c r="D30" s="355" t="s">
        <v>116</v>
      </c>
      <c r="E30" s="113">
        <f>+BU!E27</f>
        <v>10</v>
      </c>
      <c r="F30" s="222" t="s">
        <v>67</v>
      </c>
      <c r="G30" s="114">
        <v>1500000</v>
      </c>
      <c r="H30" s="331">
        <f t="shared" ref="H30" si="3">G30*E30</f>
        <v>15000000</v>
      </c>
    </row>
    <row r="31" spans="3:8" ht="24" customHeight="1">
      <c r="C31" s="267"/>
      <c r="D31" s="356" t="s">
        <v>286</v>
      </c>
      <c r="E31" s="121">
        <f>+BU!M27/2</f>
        <v>13</v>
      </c>
      <c r="F31" s="122" t="s">
        <v>67</v>
      </c>
      <c r="G31" s="114">
        <v>400000</v>
      </c>
      <c r="H31" s="331">
        <f t="shared" ref="H31:H32" si="4">G31*E31</f>
        <v>5200000</v>
      </c>
    </row>
    <row r="32" spans="3:8" ht="32.25" customHeight="1">
      <c r="C32" s="109"/>
      <c r="D32" s="357" t="s">
        <v>276</v>
      </c>
      <c r="E32" s="121">
        <f>+BU!S16</f>
        <v>2</v>
      </c>
      <c r="F32" s="222" t="s">
        <v>230</v>
      </c>
      <c r="G32" s="114">
        <v>27500000</v>
      </c>
      <c r="H32" s="332">
        <f t="shared" si="4"/>
        <v>55000000</v>
      </c>
    </row>
    <row r="33" spans="3:8" ht="24" customHeight="1">
      <c r="C33" s="267"/>
      <c r="D33" s="356" t="s">
        <v>232</v>
      </c>
      <c r="E33" s="121">
        <v>1</v>
      </c>
      <c r="F33" s="222" t="s">
        <v>224</v>
      </c>
      <c r="G33" s="114">
        <v>4000000</v>
      </c>
      <c r="H33" s="332">
        <f t="shared" ref="H33:H34" si="5">G33*E33</f>
        <v>4000000</v>
      </c>
    </row>
    <row r="34" spans="3:8" ht="24" customHeight="1">
      <c r="C34" s="267"/>
      <c r="D34" s="358" t="s">
        <v>287</v>
      </c>
      <c r="E34" s="121">
        <v>1</v>
      </c>
      <c r="F34" s="122" t="s">
        <v>212</v>
      </c>
      <c r="G34" s="114">
        <v>2500000</v>
      </c>
      <c r="H34" s="332">
        <f t="shared" si="5"/>
        <v>2500000</v>
      </c>
    </row>
    <row r="35" spans="3:8" ht="24" customHeight="1">
      <c r="C35" s="269" t="s">
        <v>95</v>
      </c>
      <c r="D35" s="359" t="s">
        <v>55</v>
      </c>
      <c r="E35" s="270">
        <f>BU!G6+BU!G5</f>
        <v>22</v>
      </c>
      <c r="F35" s="271" t="s">
        <v>34</v>
      </c>
      <c r="G35" s="272">
        <v>200000</v>
      </c>
      <c r="H35" s="333">
        <f t="shared" ref="H35" si="6">G35*E35</f>
        <v>4400000</v>
      </c>
    </row>
    <row r="36" spans="3:8" ht="24" customHeight="1">
      <c r="C36" s="273"/>
      <c r="D36" s="413" t="s">
        <v>30</v>
      </c>
      <c r="E36" s="414"/>
      <c r="F36" s="413"/>
      <c r="G36" s="413"/>
      <c r="H36" s="238">
        <f>SUM(H24:H35)</f>
        <v>132550000</v>
      </c>
    </row>
    <row r="37" spans="3:8" ht="24" customHeight="1">
      <c r="C37" s="239" t="s">
        <v>56</v>
      </c>
      <c r="D37" s="274"/>
      <c r="E37" s="274"/>
      <c r="F37" s="274"/>
      <c r="G37" s="274"/>
      <c r="H37" s="275"/>
    </row>
    <row r="38" spans="3:8" ht="41.25" customHeight="1">
      <c r="C38" s="276"/>
      <c r="D38" s="252" t="s">
        <v>277</v>
      </c>
      <c r="E38" s="121">
        <v>1</v>
      </c>
      <c r="F38" s="222" t="s">
        <v>231</v>
      </c>
      <c r="G38" s="206">
        <v>7000000</v>
      </c>
      <c r="H38" s="251">
        <f>G38*E38</f>
        <v>7000000</v>
      </c>
    </row>
    <row r="39" spans="3:8" ht="24" customHeight="1">
      <c r="C39" s="109" t="s">
        <v>96</v>
      </c>
      <c r="D39" s="265" t="s">
        <v>57</v>
      </c>
      <c r="E39" s="286">
        <v>4</v>
      </c>
      <c r="F39" s="222" t="s">
        <v>142</v>
      </c>
      <c r="G39" s="206">
        <v>400000</v>
      </c>
      <c r="H39" s="329">
        <f>G39*E39</f>
        <v>1600000</v>
      </c>
    </row>
    <row r="40" spans="3:8" ht="24" customHeight="1">
      <c r="C40" s="273"/>
      <c r="D40" s="411" t="s">
        <v>58</v>
      </c>
      <c r="E40" s="412"/>
      <c r="F40" s="411"/>
      <c r="G40" s="411"/>
      <c r="H40" s="238">
        <f>SUM(H38:H39)</f>
        <v>8600000</v>
      </c>
    </row>
    <row r="41" spans="3:8" ht="30" customHeight="1" thickBot="1">
      <c r="C41" s="334"/>
      <c r="D41" s="335" t="s">
        <v>59</v>
      </c>
      <c r="E41" s="336"/>
      <c r="F41" s="336"/>
      <c r="G41" s="336"/>
      <c r="H41" s="337">
        <f>H36+H22+H10+H40</f>
        <v>161000000</v>
      </c>
    </row>
    <row r="42" spans="3:8" ht="7.5" customHeight="1" thickTop="1"/>
    <row r="44" spans="3:8">
      <c r="H44" s="338"/>
    </row>
    <row r="47" spans="3:8">
      <c r="D47" s="339" t="s">
        <v>40</v>
      </c>
      <c r="H47" s="340" t="e">
        <f>H30+#REF!+Personil!I18+Personil!I23+'Non Personil'!#REF!</f>
        <v>#REF!</v>
      </c>
    </row>
    <row r="48" spans="3:8">
      <c r="D48" s="165" t="s">
        <v>29</v>
      </c>
    </row>
    <row r="49" spans="4:4">
      <c r="D49" s="165" t="s">
        <v>46</v>
      </c>
    </row>
    <row r="50" spans="4:4">
      <c r="D50" s="341" t="s">
        <v>44</v>
      </c>
    </row>
  </sheetData>
  <mergeCells count="9">
    <mergeCell ref="D40:G40"/>
    <mergeCell ref="D36:G36"/>
    <mergeCell ref="H6:H7"/>
    <mergeCell ref="C6:C7"/>
    <mergeCell ref="D6:D7"/>
    <mergeCell ref="E6:F7"/>
    <mergeCell ref="D10:G10"/>
    <mergeCell ref="D22:G22"/>
    <mergeCell ref="G6:G7"/>
  </mergeCells>
  <pageMargins left="0.55118110236220474" right="0.15748031496062992" top="0.98425196850393704" bottom="0.51181102362204722" header="0.31496062992125984" footer="0.31496062992125984"/>
  <pageSetup paperSize="9" scale="75" orientation="portrait" r:id="rId1"/>
  <rowBreaks count="1" manualBreakCount="1">
    <brk id="41" min="1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W53"/>
  <sheetViews>
    <sheetView view="pageBreakPreview" topLeftCell="A25" zoomScale="85" zoomScaleNormal="100" zoomScaleSheetLayoutView="85" workbookViewId="0">
      <selection activeCell="H44" sqref="H44"/>
    </sheetView>
  </sheetViews>
  <sheetFormatPr defaultRowHeight="15"/>
  <cols>
    <col min="1" max="1" width="2.7109375" customWidth="1"/>
    <col min="2" max="2" width="21.7109375" customWidth="1"/>
    <col min="3" max="3" width="4.42578125" customWidth="1"/>
    <col min="4" max="4" width="5.7109375" bestFit="1" customWidth="1"/>
    <col min="5" max="5" width="12.7109375" customWidth="1"/>
    <col min="6" max="6" width="11.140625" customWidth="1"/>
    <col min="8" max="8" width="11.7109375" customWidth="1"/>
    <col min="9" max="9" width="12.7109375" customWidth="1"/>
    <col min="10" max="10" width="21.7109375" customWidth="1"/>
    <col min="11" max="11" width="4.42578125" customWidth="1"/>
    <col min="12" max="12" width="5.7109375" bestFit="1" customWidth="1"/>
    <col min="13" max="13" width="10.7109375" customWidth="1"/>
    <col min="14" max="14" width="11.140625" customWidth="1"/>
    <col min="15" max="15" width="2.7109375" customWidth="1"/>
    <col min="17" max="17" width="21.7109375" customWidth="1"/>
    <col min="18" max="18" width="4.42578125" customWidth="1"/>
    <col min="19" max="19" width="5.7109375" bestFit="1" customWidth="1"/>
    <col min="20" max="20" width="10.7109375" customWidth="1"/>
    <col min="21" max="21" width="11.140625" customWidth="1"/>
    <col min="22" max="22" width="2.7109375" customWidth="1"/>
  </cols>
  <sheetData>
    <row r="1" spans="1:21" ht="5.0999999999999996" customHeight="1"/>
    <row r="2" spans="1:21" ht="18.75">
      <c r="B2" s="430" t="s">
        <v>141</v>
      </c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Q2" s="214"/>
      <c r="R2" s="214"/>
      <c r="S2" s="214"/>
      <c r="T2" s="214"/>
      <c r="U2" s="214"/>
    </row>
    <row r="3" spans="1:21">
      <c r="B3" s="117"/>
      <c r="C3" s="117"/>
      <c r="D3" s="429"/>
      <c r="E3" s="429"/>
      <c r="F3" s="432"/>
      <c r="G3" s="432"/>
      <c r="H3" s="117"/>
      <c r="M3" s="107"/>
      <c r="T3" s="107"/>
    </row>
    <row r="4" spans="1:21">
      <c r="B4" s="117" t="s">
        <v>104</v>
      </c>
      <c r="C4" s="153" t="s">
        <v>64</v>
      </c>
      <c r="D4" s="154" t="s">
        <v>140</v>
      </c>
      <c r="E4" s="429">
        <f>E5*G5+E6*G6+E7*G7</f>
        <v>500000000</v>
      </c>
      <c r="F4" s="429"/>
      <c r="G4" t="s">
        <v>239</v>
      </c>
      <c r="T4" s="107"/>
    </row>
    <row r="5" spans="1:21">
      <c r="A5" s="117"/>
      <c r="B5" s="117" t="s">
        <v>236</v>
      </c>
      <c r="C5" s="153" t="s">
        <v>64</v>
      </c>
      <c r="D5" s="154" t="s">
        <v>140</v>
      </c>
      <c r="E5" s="429">
        <v>20000000</v>
      </c>
      <c r="F5" s="429"/>
      <c r="G5" s="342">
        <v>20</v>
      </c>
      <c r="H5" t="s">
        <v>101</v>
      </c>
      <c r="T5" s="107"/>
    </row>
    <row r="6" spans="1:21">
      <c r="A6" s="117"/>
      <c r="B6" s="117" t="s">
        <v>237</v>
      </c>
      <c r="C6" s="153" t="s">
        <v>64</v>
      </c>
      <c r="D6" s="154" t="s">
        <v>140</v>
      </c>
      <c r="E6" s="429">
        <v>50000000</v>
      </c>
      <c r="F6" s="429"/>
      <c r="G6" s="220">
        <v>2</v>
      </c>
      <c r="H6" t="s">
        <v>230</v>
      </c>
      <c r="T6" s="107"/>
    </row>
    <row r="7" spans="1:21">
      <c r="A7" s="117"/>
      <c r="B7" s="117" t="s">
        <v>238</v>
      </c>
      <c r="C7" s="153" t="s">
        <v>64</v>
      </c>
      <c r="D7" s="154" t="s">
        <v>140</v>
      </c>
      <c r="E7" s="429">
        <v>40000000</v>
      </c>
      <c r="F7" s="429"/>
      <c r="G7" s="220">
        <v>0</v>
      </c>
      <c r="H7" t="s">
        <v>230</v>
      </c>
      <c r="T7" s="107"/>
    </row>
    <row r="8" spans="1:21">
      <c r="A8" s="117"/>
      <c r="B8" s="151" t="s">
        <v>63</v>
      </c>
      <c r="C8" s="153" t="s">
        <v>64</v>
      </c>
      <c r="E8" s="152">
        <v>2</v>
      </c>
      <c r="F8" s="151" t="s">
        <v>101</v>
      </c>
      <c r="G8" s="161"/>
      <c r="Q8" s="219" t="s">
        <v>234</v>
      </c>
    </row>
    <row r="9" spans="1:21" ht="25.5" customHeight="1">
      <c r="A9" s="117"/>
      <c r="B9" s="151" t="s">
        <v>143</v>
      </c>
      <c r="C9" s="153" t="s">
        <v>64</v>
      </c>
      <c r="E9" s="152">
        <v>2</v>
      </c>
      <c r="F9" s="151" t="s">
        <v>101</v>
      </c>
      <c r="G9" s="161"/>
      <c r="H9" s="162"/>
      <c r="I9" s="151"/>
      <c r="K9" s="151"/>
      <c r="R9" s="151"/>
    </row>
    <row r="10" spans="1:21" ht="15" customHeight="1">
      <c r="B10" s="151"/>
      <c r="C10" s="153"/>
      <c r="D10" s="153"/>
      <c r="E10" s="152"/>
      <c r="F10" s="151"/>
      <c r="G10" s="151"/>
      <c r="H10" s="117"/>
      <c r="J10" s="118"/>
      <c r="K10" s="128"/>
      <c r="L10" s="128"/>
      <c r="M10" s="119"/>
      <c r="N10" s="118"/>
      <c r="Q10" s="118"/>
      <c r="R10" s="128"/>
      <c r="S10" s="128"/>
      <c r="T10" s="119"/>
      <c r="U10" s="118"/>
    </row>
    <row r="11" spans="1:21">
      <c r="B11" s="117" t="s">
        <v>127</v>
      </c>
      <c r="E11" s="116"/>
      <c r="J11" s="117" t="s">
        <v>132</v>
      </c>
      <c r="M11" s="116"/>
      <c r="Q11" s="215" t="s">
        <v>271</v>
      </c>
      <c r="T11" s="116"/>
    </row>
    <row r="12" spans="1:21">
      <c r="B12" s="160" t="s">
        <v>121</v>
      </c>
      <c r="J12" s="160" t="s">
        <v>137</v>
      </c>
      <c r="Q12" s="215" t="s">
        <v>275</v>
      </c>
    </row>
    <row r="13" spans="1:21">
      <c r="B13" s="124"/>
      <c r="C13" s="123"/>
      <c r="D13" s="123"/>
      <c r="E13" s="123"/>
      <c r="F13" s="123"/>
    </row>
    <row r="14" spans="1:21">
      <c r="B14" s="126" t="s">
        <v>125</v>
      </c>
      <c r="C14" s="123"/>
      <c r="D14" s="123"/>
      <c r="E14" s="123"/>
      <c r="F14" s="123"/>
      <c r="J14" s="126" t="s">
        <v>125</v>
      </c>
      <c r="Q14" s="126" t="s">
        <v>125</v>
      </c>
      <c r="R14" s="123"/>
      <c r="S14" s="123"/>
      <c r="T14" s="123"/>
    </row>
    <row r="15" spans="1:21" ht="5.0999999999999996" customHeight="1">
      <c r="B15" s="126"/>
      <c r="C15" s="123"/>
      <c r="D15" s="123"/>
      <c r="E15" s="123"/>
      <c r="F15" s="123"/>
      <c r="Q15" s="126"/>
      <c r="R15" s="123"/>
      <c r="S15" s="123"/>
      <c r="T15" s="123"/>
    </row>
    <row r="16" spans="1:21">
      <c r="B16" s="125" t="s">
        <v>102</v>
      </c>
      <c r="D16" s="116">
        <f>G5</f>
        <v>20</v>
      </c>
      <c r="E16" s="125" t="s">
        <v>65</v>
      </c>
      <c r="F16" s="125"/>
      <c r="J16" s="125" t="s">
        <v>133</v>
      </c>
      <c r="L16" s="116">
        <f>(1000/200)+1</f>
        <v>6</v>
      </c>
      <c r="M16" t="s">
        <v>65</v>
      </c>
      <c r="Q16" s="125" t="s">
        <v>274</v>
      </c>
      <c r="S16" s="116">
        <v>2</v>
      </c>
      <c r="T16" s="125" t="s">
        <v>65</v>
      </c>
    </row>
    <row r="17" spans="2:23">
      <c r="B17" s="125" t="s">
        <v>122</v>
      </c>
      <c r="D17" s="116">
        <v>4</v>
      </c>
      <c r="E17" s="125" t="s">
        <v>66</v>
      </c>
      <c r="F17" s="125"/>
      <c r="J17" s="125" t="s">
        <v>122</v>
      </c>
      <c r="L17" s="116">
        <v>6</v>
      </c>
      <c r="M17" t="s">
        <v>66</v>
      </c>
      <c r="Q17" s="125" t="s">
        <v>122</v>
      </c>
      <c r="S17" s="116">
        <v>2</v>
      </c>
      <c r="T17" s="125" t="s">
        <v>66</v>
      </c>
    </row>
    <row r="18" spans="2:23">
      <c r="B18" s="125"/>
      <c r="D18" s="116"/>
      <c r="E18" s="125"/>
      <c r="F18" s="125"/>
      <c r="J18" s="125"/>
      <c r="L18" s="116"/>
      <c r="Q18" s="125" t="s">
        <v>243</v>
      </c>
      <c r="S18" s="116">
        <v>6</v>
      </c>
      <c r="T18" s="125" t="s">
        <v>67</v>
      </c>
    </row>
    <row r="19" spans="2:23">
      <c r="B19" s="125" t="s">
        <v>123</v>
      </c>
      <c r="D19" s="116">
        <v>1</v>
      </c>
      <c r="E19" s="125" t="s">
        <v>67</v>
      </c>
      <c r="F19" s="125"/>
      <c r="J19" s="125" t="s">
        <v>123</v>
      </c>
      <c r="L19" s="116">
        <v>2</v>
      </c>
      <c r="M19" s="125" t="s">
        <v>67</v>
      </c>
      <c r="Q19" s="125" t="s">
        <v>242</v>
      </c>
      <c r="S19" s="116">
        <v>4</v>
      </c>
      <c r="T19" s="125" t="s">
        <v>66</v>
      </c>
    </row>
    <row r="20" spans="2:23">
      <c r="B20" s="125" t="s">
        <v>124</v>
      </c>
      <c r="D20" s="116">
        <v>1</v>
      </c>
      <c r="E20" s="125" t="s">
        <v>67</v>
      </c>
      <c r="F20" s="125"/>
      <c r="J20" s="125" t="s">
        <v>124</v>
      </c>
      <c r="L20" s="116">
        <v>1</v>
      </c>
      <c r="M20" s="125" t="s">
        <v>67</v>
      </c>
      <c r="Q20" s="125" t="s">
        <v>68</v>
      </c>
      <c r="S20" s="116">
        <v>12</v>
      </c>
      <c r="T20" s="125" t="s">
        <v>67</v>
      </c>
      <c r="W20" s="118"/>
    </row>
    <row r="21" spans="2:23">
      <c r="B21" s="125" t="s">
        <v>68</v>
      </c>
      <c r="D21" s="116">
        <v>3</v>
      </c>
      <c r="E21" s="125" t="s">
        <v>67</v>
      </c>
      <c r="F21" s="125"/>
      <c r="J21" s="125" t="s">
        <v>68</v>
      </c>
      <c r="L21" s="116">
        <v>3</v>
      </c>
      <c r="M21" t="s">
        <v>67</v>
      </c>
      <c r="W21" s="118"/>
    </row>
    <row r="22" spans="2:23">
      <c r="B22" s="125"/>
      <c r="D22" s="116"/>
      <c r="E22" s="125"/>
      <c r="F22" s="125"/>
      <c r="Q22" s="207" t="s">
        <v>117</v>
      </c>
      <c r="R22" s="208"/>
      <c r="S22" s="209"/>
      <c r="T22" s="146" t="s">
        <v>119</v>
      </c>
      <c r="U22" s="147" t="s">
        <v>118</v>
      </c>
      <c r="V22" s="118"/>
      <c r="W22" s="118"/>
    </row>
    <row r="23" spans="2:23" s="118" customFormat="1" ht="20.100000000000001" customHeight="1">
      <c r="B23" s="426" t="s">
        <v>117</v>
      </c>
      <c r="C23" s="427"/>
      <c r="D23" s="428"/>
      <c r="E23" s="146" t="s">
        <v>119</v>
      </c>
      <c r="F23" s="147" t="s">
        <v>118</v>
      </c>
      <c r="J23" s="426" t="s">
        <v>117</v>
      </c>
      <c r="K23" s="427"/>
      <c r="L23" s="428"/>
      <c r="M23" s="146" t="s">
        <v>119</v>
      </c>
      <c r="N23" s="147" t="s">
        <v>118</v>
      </c>
      <c r="Q23" s="134" t="s">
        <v>98</v>
      </c>
      <c r="R23" s="129"/>
      <c r="S23" s="129"/>
      <c r="T23" s="135">
        <v>1</v>
      </c>
      <c r="U23" s="148" t="s">
        <v>128</v>
      </c>
    </row>
    <row r="24" spans="2:23" s="118" customFormat="1" ht="20.100000000000001" customHeight="1">
      <c r="B24" s="134" t="s">
        <v>98</v>
      </c>
      <c r="C24" s="129"/>
      <c r="D24" s="129"/>
      <c r="E24" s="135">
        <v>1</v>
      </c>
      <c r="F24" s="148" t="s">
        <v>128</v>
      </c>
      <c r="J24" s="134" t="s">
        <v>113</v>
      </c>
      <c r="K24" s="129"/>
      <c r="L24" s="129"/>
      <c r="M24" s="135">
        <v>1</v>
      </c>
      <c r="N24" s="148" t="s">
        <v>128</v>
      </c>
      <c r="Q24" s="140" t="s">
        <v>120</v>
      </c>
      <c r="R24" s="141"/>
      <c r="S24" s="141"/>
      <c r="T24" s="142">
        <v>4</v>
      </c>
      <c r="U24" s="149" t="s">
        <v>128</v>
      </c>
    </row>
    <row r="25" spans="2:23" s="118" customFormat="1" ht="20.100000000000001" customHeight="1">
      <c r="B25" s="140" t="s">
        <v>120</v>
      </c>
      <c r="C25" s="141"/>
      <c r="D25" s="141"/>
      <c r="E25" s="142">
        <v>2</v>
      </c>
      <c r="F25" s="149" t="s">
        <v>128</v>
      </c>
      <c r="J25" s="140" t="s">
        <v>120</v>
      </c>
      <c r="K25" s="141"/>
      <c r="L25" s="141"/>
      <c r="M25" s="142">
        <v>2</v>
      </c>
      <c r="N25" s="149" t="s">
        <v>128</v>
      </c>
      <c r="Q25" s="436" t="s">
        <v>227</v>
      </c>
      <c r="R25" s="437"/>
      <c r="S25" s="438"/>
      <c r="T25" s="442">
        <f>S18+S19+S20</f>
        <v>22</v>
      </c>
      <c r="U25" s="433" t="s">
        <v>67</v>
      </c>
    </row>
    <row r="26" spans="2:23" s="118" customFormat="1" ht="5.0999999999999996" customHeight="1">
      <c r="B26" s="134"/>
      <c r="C26" s="129"/>
      <c r="D26" s="129"/>
      <c r="E26" s="135"/>
      <c r="F26" s="148"/>
      <c r="J26" s="134"/>
      <c r="K26" s="129"/>
      <c r="L26" s="129"/>
      <c r="M26" s="135"/>
      <c r="N26" s="148"/>
      <c r="Q26" s="439"/>
      <c r="R26" s="440"/>
      <c r="S26" s="441"/>
      <c r="T26" s="443"/>
      <c r="U26" s="434"/>
    </row>
    <row r="27" spans="2:23" s="118" customFormat="1" ht="20.100000000000001" customHeight="1">
      <c r="B27" s="143" t="s">
        <v>126</v>
      </c>
      <c r="C27" s="144"/>
      <c r="D27" s="144"/>
      <c r="E27" s="145">
        <f>ROUND((D16/D17)+(D19+D20+D21),0)</f>
        <v>10</v>
      </c>
      <c r="F27" s="150" t="s">
        <v>67</v>
      </c>
      <c r="J27" s="143" t="s">
        <v>135</v>
      </c>
      <c r="K27" s="144"/>
      <c r="L27" s="144"/>
      <c r="M27" s="145">
        <f>ROUND(((L16/L17)*G5)+(L19+L20+L21),0)</f>
        <v>26</v>
      </c>
      <c r="N27" s="150" t="s">
        <v>67</v>
      </c>
      <c r="Q27" s="155"/>
      <c r="R27" s="141"/>
      <c r="S27" s="141"/>
      <c r="T27" s="156">
        <f>ROUND(BU!T25/30,2)</f>
        <v>0.73</v>
      </c>
      <c r="U27" s="149" t="s">
        <v>36</v>
      </c>
      <c r="W27"/>
    </row>
    <row r="28" spans="2:23" s="118" customFormat="1" ht="20.100000000000001" customHeight="1">
      <c r="B28" s="155"/>
      <c r="C28" s="141"/>
      <c r="D28" s="141"/>
      <c r="E28" s="156">
        <f>ROUND(BU!E27/30,2)</f>
        <v>0.33</v>
      </c>
      <c r="F28" s="149" t="s">
        <v>36</v>
      </c>
      <c r="J28" s="155"/>
      <c r="K28" s="141"/>
      <c r="L28" s="141"/>
      <c r="M28" s="156">
        <f>ROUND(BU!M27/30,2)</f>
        <v>0.87</v>
      </c>
      <c r="N28" s="149" t="s">
        <v>36</v>
      </c>
      <c r="Q28" s="131"/>
      <c r="R28" s="132"/>
      <c r="S28" s="132"/>
      <c r="T28" s="136"/>
      <c r="U28" s="133"/>
      <c r="W28"/>
    </row>
    <row r="29" spans="2:23" s="118" customFormat="1" ht="8.1" customHeight="1">
      <c r="B29" s="131"/>
      <c r="C29" s="132"/>
      <c r="D29" s="132"/>
      <c r="E29" s="136"/>
      <c r="F29" s="133"/>
      <c r="J29" s="131"/>
      <c r="K29" s="132"/>
      <c r="L29" s="132"/>
      <c r="M29" s="136"/>
      <c r="N29" s="133"/>
      <c r="Q29"/>
      <c r="R29"/>
      <c r="S29"/>
      <c r="T29"/>
      <c r="U29"/>
      <c r="V29"/>
      <c r="W29"/>
    </row>
    <row r="30" spans="2:23" ht="14.1" customHeight="1">
      <c r="B30" s="125"/>
      <c r="D30" s="116"/>
      <c r="E30" s="125"/>
      <c r="F30" s="125"/>
      <c r="G30" s="127"/>
    </row>
    <row r="31" spans="2:23" ht="14.1" customHeight="1">
      <c r="B31" s="125"/>
      <c r="D31" s="116"/>
      <c r="E31" s="125"/>
      <c r="F31" s="125"/>
      <c r="G31" s="127"/>
      <c r="J31" s="125"/>
      <c r="L31" s="116"/>
      <c r="M31" s="125"/>
      <c r="N31" s="125"/>
    </row>
    <row r="32" spans="2:23">
      <c r="B32" s="117" t="s">
        <v>131</v>
      </c>
      <c r="J32" s="117" t="s">
        <v>136</v>
      </c>
    </row>
    <row r="33" spans="2:21">
      <c r="B33" s="125" t="s">
        <v>122</v>
      </c>
      <c r="D33">
        <v>1</v>
      </c>
      <c r="E33" t="s">
        <v>103</v>
      </c>
      <c r="F33" t="s">
        <v>130</v>
      </c>
      <c r="J33" s="125" t="s">
        <v>138</v>
      </c>
      <c r="K33">
        <v>4</v>
      </c>
      <c r="L33" t="s">
        <v>105</v>
      </c>
      <c r="Q33" s="125"/>
      <c r="S33" s="116"/>
      <c r="T33" s="125"/>
      <c r="U33" s="125"/>
    </row>
    <row r="34" spans="2:21">
      <c r="B34" s="125"/>
      <c r="D34">
        <v>1</v>
      </c>
      <c r="E34" t="s">
        <v>228</v>
      </c>
      <c r="F34" t="s">
        <v>229</v>
      </c>
      <c r="J34" s="117"/>
      <c r="Q34" s="125"/>
      <c r="S34" s="116"/>
      <c r="T34" s="125"/>
      <c r="U34" s="125"/>
    </row>
    <row r="35" spans="2:21">
      <c r="B35" s="126" t="s">
        <v>125</v>
      </c>
      <c r="J35" s="126" t="s">
        <v>125</v>
      </c>
      <c r="Q35" s="117"/>
    </row>
    <row r="36" spans="2:21">
      <c r="B36" s="125" t="s">
        <v>123</v>
      </c>
      <c r="D36" s="116">
        <v>1</v>
      </c>
      <c r="E36" s="125" t="s">
        <v>67</v>
      </c>
      <c r="J36" s="125" t="s">
        <v>106</v>
      </c>
      <c r="K36" t="s">
        <v>64</v>
      </c>
      <c r="L36">
        <v>7</v>
      </c>
      <c r="M36" t="s">
        <v>67</v>
      </c>
      <c r="Q36" s="125"/>
    </row>
    <row r="37" spans="2:21">
      <c r="B37" s="125" t="s">
        <v>124</v>
      </c>
      <c r="D37" s="116">
        <v>1</v>
      </c>
      <c r="E37" s="125" t="s">
        <v>67</v>
      </c>
      <c r="J37" s="125" t="s">
        <v>107</v>
      </c>
      <c r="K37" t="s">
        <v>64</v>
      </c>
      <c r="L37">
        <v>2</v>
      </c>
      <c r="M37" t="s">
        <v>108</v>
      </c>
      <c r="Q37" s="117"/>
    </row>
    <row r="38" spans="2:21">
      <c r="B38" s="125" t="s">
        <v>240</v>
      </c>
      <c r="D38" s="281">
        <f>G5/D33</f>
        <v>20</v>
      </c>
      <c r="E38" s="125" t="s">
        <v>67</v>
      </c>
      <c r="J38" s="431"/>
      <c r="K38" s="431"/>
      <c r="L38" s="431"/>
      <c r="M38" s="158"/>
      <c r="N38" s="158"/>
      <c r="O38" s="118"/>
      <c r="Q38" s="126"/>
    </row>
    <row r="39" spans="2:21">
      <c r="B39" s="125" t="s">
        <v>240</v>
      </c>
      <c r="D39" s="281">
        <f>G6/D34</f>
        <v>2</v>
      </c>
      <c r="E39" s="125" t="s">
        <v>67</v>
      </c>
      <c r="J39" s="207" t="s">
        <v>117</v>
      </c>
      <c r="K39" s="208"/>
      <c r="L39" s="209"/>
      <c r="M39" s="146" t="s">
        <v>119</v>
      </c>
      <c r="N39" s="147" t="s">
        <v>118</v>
      </c>
      <c r="O39" s="118"/>
      <c r="Q39" s="126"/>
    </row>
    <row r="40" spans="2:21">
      <c r="B40" s="125" t="s">
        <v>241</v>
      </c>
      <c r="D40" s="281">
        <f>G7/D34</f>
        <v>0</v>
      </c>
      <c r="E40" s="125" t="s">
        <v>67</v>
      </c>
      <c r="J40" s="134" t="s">
        <v>120</v>
      </c>
      <c r="K40" s="129"/>
      <c r="L40" s="129"/>
      <c r="M40" s="135">
        <f>L37*K33</f>
        <v>8</v>
      </c>
      <c r="N40" s="148" t="s">
        <v>128</v>
      </c>
      <c r="O40" s="118"/>
      <c r="Q40" s="126"/>
    </row>
    <row r="41" spans="2:21">
      <c r="B41" s="125" t="s">
        <v>134</v>
      </c>
      <c r="D41">
        <v>4</v>
      </c>
      <c r="E41" s="125" t="s">
        <v>67</v>
      </c>
      <c r="J41" s="143" t="s">
        <v>139</v>
      </c>
      <c r="K41" s="144"/>
      <c r="L41" s="144"/>
      <c r="M41" s="145">
        <v>7</v>
      </c>
      <c r="N41" s="150" t="s">
        <v>67</v>
      </c>
      <c r="O41" s="118"/>
      <c r="Q41" s="125"/>
    </row>
    <row r="42" spans="2:21">
      <c r="J42" s="282"/>
      <c r="K42" s="283"/>
      <c r="L42" s="283"/>
      <c r="M42" s="284">
        <f>+M41/30</f>
        <v>0.23333333333333334</v>
      </c>
      <c r="N42" s="285" t="s">
        <v>36</v>
      </c>
      <c r="O42" s="118"/>
      <c r="Q42" s="125"/>
    </row>
    <row r="43" spans="2:21" s="118" customFormat="1" ht="20.100000000000001" customHeight="1">
      <c r="B43" s="426" t="s">
        <v>117</v>
      </c>
      <c r="C43" s="427"/>
      <c r="D43" s="428"/>
      <c r="E43" s="146" t="s">
        <v>119</v>
      </c>
      <c r="F43" s="147" t="s">
        <v>118</v>
      </c>
      <c r="Q43" s="435"/>
      <c r="R43" s="435"/>
      <c r="S43" s="435"/>
      <c r="T43" s="153"/>
      <c r="U43" s="153"/>
    </row>
    <row r="44" spans="2:21" s="118" customFormat="1" ht="20.100000000000001" customHeight="1">
      <c r="B44" s="134" t="s">
        <v>73</v>
      </c>
      <c r="C44" s="129"/>
      <c r="D44" s="129"/>
      <c r="E44" s="135">
        <v>1</v>
      </c>
      <c r="F44" s="148" t="s">
        <v>128</v>
      </c>
      <c r="Q44" s="435"/>
      <c r="R44" s="435"/>
      <c r="S44" s="435"/>
      <c r="T44" s="153"/>
      <c r="U44" s="153"/>
    </row>
    <row r="45" spans="2:21" s="118" customFormat="1" ht="20.100000000000001" customHeight="1">
      <c r="B45" s="140" t="s">
        <v>120</v>
      </c>
      <c r="C45" s="141"/>
      <c r="D45" s="141"/>
      <c r="E45" s="142">
        <v>2</v>
      </c>
      <c r="F45" s="149" t="s">
        <v>128</v>
      </c>
      <c r="J45" s="159"/>
      <c r="K45" s="159"/>
      <c r="L45" s="159"/>
      <c r="M45" s="159"/>
      <c r="N45" s="159"/>
      <c r="Q45" s="216"/>
      <c r="R45" s="216"/>
      <c r="S45" s="216"/>
      <c r="T45" s="153"/>
      <c r="U45" s="153"/>
    </row>
    <row r="46" spans="2:21" s="118" customFormat="1" ht="5.0999999999999996" customHeight="1">
      <c r="B46" s="134"/>
      <c r="C46" s="129"/>
      <c r="D46" s="129"/>
      <c r="E46" s="135"/>
      <c r="F46" s="148"/>
      <c r="J46"/>
      <c r="K46"/>
      <c r="L46"/>
      <c r="M46"/>
      <c r="N46"/>
      <c r="O46"/>
      <c r="Q46" s="217"/>
      <c r="R46" s="128"/>
      <c r="S46" s="128"/>
      <c r="T46" s="218"/>
      <c r="U46" s="137"/>
    </row>
    <row r="47" spans="2:21" s="118" customFormat="1" ht="20.100000000000001" customHeight="1">
      <c r="B47" s="143" t="s">
        <v>129</v>
      </c>
      <c r="C47" s="144"/>
      <c r="D47" s="144"/>
      <c r="E47" s="145">
        <f>ROUND(SUM(D36:D41),0)</f>
        <v>28</v>
      </c>
      <c r="F47" s="150" t="s">
        <v>67</v>
      </c>
      <c r="J47" s="137"/>
      <c r="K47" s="128"/>
      <c r="L47" s="128"/>
      <c r="M47" s="130"/>
      <c r="N47" s="137"/>
      <c r="Q47" s="137"/>
      <c r="R47" s="128"/>
      <c r="S47" s="128"/>
      <c r="T47" s="130"/>
      <c r="U47" s="137"/>
    </row>
    <row r="48" spans="2:21" s="118" customFormat="1" ht="20.100000000000001" customHeight="1">
      <c r="B48" s="155"/>
      <c r="C48" s="141"/>
      <c r="D48" s="141"/>
      <c r="E48" s="156">
        <f>ROUND(BU!E47/30,2)</f>
        <v>0.93</v>
      </c>
      <c r="F48" s="149" t="s">
        <v>36</v>
      </c>
      <c r="J48" s="137"/>
      <c r="K48" s="128"/>
      <c r="L48" s="128"/>
      <c r="M48" s="138"/>
      <c r="N48" s="137"/>
      <c r="Q48" s="137"/>
      <c r="R48" s="128"/>
      <c r="S48" s="128"/>
      <c r="T48" s="138"/>
      <c r="U48" s="137"/>
    </row>
    <row r="49" spans="2:22" s="118" customFormat="1" ht="8.1" customHeight="1">
      <c r="B49" s="131"/>
      <c r="C49" s="132"/>
      <c r="D49" s="132"/>
      <c r="E49" s="136"/>
      <c r="F49" s="133"/>
      <c r="J49" s="137"/>
      <c r="K49" s="128"/>
      <c r="L49" s="128"/>
      <c r="M49" s="138"/>
      <c r="N49" s="139"/>
    </row>
    <row r="51" spans="2:22">
      <c r="Q51" s="137"/>
      <c r="R51" s="128"/>
      <c r="S51" s="128"/>
      <c r="T51" s="130"/>
      <c r="U51" s="137"/>
      <c r="V51" s="118"/>
    </row>
    <row r="52" spans="2:22">
      <c r="Q52" s="137"/>
      <c r="R52" s="128"/>
      <c r="S52" s="128"/>
      <c r="T52" s="138"/>
      <c r="U52" s="137"/>
      <c r="V52" s="118"/>
    </row>
    <row r="53" spans="2:22">
      <c r="Q53" s="137"/>
      <c r="R53" s="128"/>
      <c r="S53" s="128"/>
      <c r="T53" s="138"/>
      <c r="U53" s="139"/>
      <c r="V53" s="118"/>
    </row>
  </sheetData>
  <mergeCells count="16">
    <mergeCell ref="U25:U26"/>
    <mergeCell ref="Q43:S43"/>
    <mergeCell ref="Q44:S44"/>
    <mergeCell ref="Q25:S26"/>
    <mergeCell ref="T25:T26"/>
    <mergeCell ref="B43:D43"/>
    <mergeCell ref="D3:E3"/>
    <mergeCell ref="B2:N2"/>
    <mergeCell ref="J23:L23"/>
    <mergeCell ref="J38:L38"/>
    <mergeCell ref="F3:G3"/>
    <mergeCell ref="B23:D23"/>
    <mergeCell ref="E4:F4"/>
    <mergeCell ref="E5:F5"/>
    <mergeCell ref="E6:F6"/>
    <mergeCell ref="E7:F7"/>
  </mergeCells>
  <pageMargins left="0.70866141732283472" right="0.39370078740157483" top="0.35433070866141736" bottom="0.27559055118110237" header="0.31496062992125984" footer="0.31496062992125984"/>
  <pageSetup paperSize="9" scale="63" orientation="landscape" r:id="rId1"/>
  <colBreaks count="1" manualBreakCount="1">
    <brk id="22" max="4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L107"/>
  <sheetViews>
    <sheetView showGridLines="0" view="pageBreakPreview" topLeftCell="A97" zoomScaleNormal="100" zoomScaleSheetLayoutView="100" workbookViewId="0">
      <selection activeCell="N12" sqref="N12"/>
    </sheetView>
  </sheetViews>
  <sheetFormatPr defaultColWidth="8.85546875" defaultRowHeight="15"/>
  <cols>
    <col min="1" max="1" width="1.42578125" style="295" customWidth="1"/>
    <col min="2" max="2" width="5.28515625" style="295" customWidth="1"/>
    <col min="3" max="3" width="34.7109375" style="295" customWidth="1"/>
    <col min="4" max="4" width="6.7109375" style="295" customWidth="1"/>
    <col min="5" max="5" width="4.85546875" style="295" customWidth="1"/>
    <col min="6" max="6" width="6.28515625" style="295" customWidth="1"/>
    <col min="7" max="7" width="8" style="295" customWidth="1"/>
    <col min="8" max="8" width="11.85546875" style="295" customWidth="1"/>
    <col min="9" max="9" width="16.140625" style="295" customWidth="1"/>
    <col min="10" max="10" width="10.5703125" style="295" customWidth="1"/>
    <col min="11" max="11" width="0.85546875" style="295" customWidth="1"/>
    <col min="12" max="12" width="17" style="295" customWidth="1"/>
    <col min="13" max="16384" width="8.85546875" style="295"/>
  </cols>
  <sheetData>
    <row r="2" spans="2:12">
      <c r="B2" s="296" t="s">
        <v>20</v>
      </c>
      <c r="C2" s="297" t="s">
        <v>191</v>
      </c>
      <c r="F2" s="298" t="s">
        <v>64</v>
      </c>
      <c r="G2" s="299">
        <f>G3/30</f>
        <v>0.5</v>
      </c>
      <c r="H2" s="295" t="s">
        <v>36</v>
      </c>
    </row>
    <row r="3" spans="2:12">
      <c r="F3" s="298" t="s">
        <v>64</v>
      </c>
      <c r="G3" s="299">
        <v>15</v>
      </c>
      <c r="H3" s="295" t="s">
        <v>67</v>
      </c>
    </row>
    <row r="5" spans="2:12">
      <c r="B5" s="444" t="s">
        <v>190</v>
      </c>
      <c r="C5" s="446" t="s">
        <v>117</v>
      </c>
      <c r="D5" s="300"/>
      <c r="E5" s="301"/>
      <c r="F5" s="444" t="s">
        <v>118</v>
      </c>
      <c r="G5" s="444" t="s">
        <v>119</v>
      </c>
      <c r="H5" s="302" t="s">
        <v>192</v>
      </c>
      <c r="I5" s="302" t="s">
        <v>193</v>
      </c>
      <c r="J5" s="444" t="s">
        <v>195</v>
      </c>
    </row>
    <row r="6" spans="2:12">
      <c r="B6" s="445"/>
      <c r="C6" s="447"/>
      <c r="D6" s="303"/>
      <c r="E6" s="304"/>
      <c r="F6" s="445"/>
      <c r="G6" s="445"/>
      <c r="H6" s="305" t="s">
        <v>194</v>
      </c>
      <c r="I6" s="305" t="s">
        <v>194</v>
      </c>
      <c r="J6" s="445"/>
    </row>
    <row r="7" spans="2:12" ht="12" customHeight="1">
      <c r="B7" s="306">
        <v>1</v>
      </c>
      <c r="C7" s="306">
        <v>2</v>
      </c>
      <c r="D7" s="307"/>
      <c r="E7" s="308"/>
      <c r="F7" s="227">
        <v>3</v>
      </c>
      <c r="G7" s="227">
        <v>4</v>
      </c>
      <c r="H7" s="227">
        <v>5</v>
      </c>
      <c r="I7" s="227">
        <v>6</v>
      </c>
      <c r="J7" s="227">
        <v>7</v>
      </c>
    </row>
    <row r="8" spans="2:12">
      <c r="B8" s="454" t="s">
        <v>199</v>
      </c>
      <c r="C8" s="455"/>
      <c r="D8" s="309"/>
      <c r="E8" s="310"/>
      <c r="F8" s="311"/>
      <c r="G8" s="312"/>
      <c r="H8" s="312"/>
      <c r="I8" s="312"/>
      <c r="J8" s="311"/>
    </row>
    <row r="9" spans="2:12">
      <c r="B9" s="313">
        <v>1</v>
      </c>
      <c r="C9" s="314" t="s">
        <v>97</v>
      </c>
      <c r="D9" s="315">
        <v>1</v>
      </c>
      <c r="E9" s="316" t="s">
        <v>210</v>
      </c>
      <c r="F9" s="317" t="s">
        <v>207</v>
      </c>
      <c r="G9" s="318">
        <f>$G$2</f>
        <v>0.5</v>
      </c>
      <c r="H9" s="312">
        <f>+Personil!F8</f>
        <v>26152000</v>
      </c>
      <c r="I9" s="318">
        <f>H9*G9*D9</f>
        <v>13076000</v>
      </c>
      <c r="J9" s="311"/>
    </row>
    <row r="10" spans="2:12">
      <c r="B10" s="313">
        <f>B9+1</f>
        <v>2</v>
      </c>
      <c r="C10" s="314" t="s">
        <v>201</v>
      </c>
      <c r="D10" s="315">
        <f>Personil!E27</f>
        <v>2</v>
      </c>
      <c r="E10" s="316" t="s">
        <v>210</v>
      </c>
      <c r="F10" s="317" t="s">
        <v>207</v>
      </c>
      <c r="G10" s="318">
        <f>$G$2</f>
        <v>0.5</v>
      </c>
      <c r="H10" s="319">
        <f>+Personil!F27</f>
        <v>3000000</v>
      </c>
      <c r="I10" s="318">
        <f t="shared" ref="I10:I11" si="0">H10*G10*D10</f>
        <v>3000000</v>
      </c>
      <c r="J10" s="311"/>
    </row>
    <row r="11" spans="2:12">
      <c r="B11" s="313">
        <f>B10+1</f>
        <v>3</v>
      </c>
      <c r="C11" s="314" t="s">
        <v>202</v>
      </c>
      <c r="D11" s="315">
        <f>Personil!E28</f>
        <v>2</v>
      </c>
      <c r="E11" s="316" t="s">
        <v>210</v>
      </c>
      <c r="F11" s="317" t="s">
        <v>207</v>
      </c>
      <c r="G11" s="318">
        <f>$G$2</f>
        <v>0.5</v>
      </c>
      <c r="H11" s="319">
        <f>+Personil!F28</f>
        <v>3000000</v>
      </c>
      <c r="I11" s="318">
        <f t="shared" si="0"/>
        <v>3000000</v>
      </c>
      <c r="J11" s="311"/>
    </row>
    <row r="12" spans="2:12">
      <c r="B12" s="448" t="s">
        <v>204</v>
      </c>
      <c r="C12" s="449"/>
      <c r="D12" s="449"/>
      <c r="E12" s="449"/>
      <c r="F12" s="449"/>
      <c r="G12" s="449"/>
      <c r="H12" s="450"/>
      <c r="I12" s="318">
        <f>SUM(I9:I11)</f>
        <v>19076000</v>
      </c>
      <c r="J12" s="311"/>
      <c r="L12" s="320">
        <f>I12</f>
        <v>19076000</v>
      </c>
    </row>
    <row r="13" spans="2:12">
      <c r="B13" s="454" t="s">
        <v>200</v>
      </c>
      <c r="C13" s="455"/>
      <c r="D13" s="309"/>
      <c r="E13" s="310"/>
      <c r="F13" s="311"/>
      <c r="G13" s="312"/>
      <c r="H13" s="312"/>
      <c r="I13" s="318"/>
      <c r="J13" s="311"/>
    </row>
    <row r="14" spans="2:12">
      <c r="B14" s="360">
        <v>1</v>
      </c>
      <c r="C14" s="369" t="s">
        <v>27</v>
      </c>
      <c r="D14" s="371"/>
      <c r="E14" s="362"/>
      <c r="F14" s="363" t="s">
        <v>36</v>
      </c>
      <c r="G14" s="364">
        <f>G2</f>
        <v>0.5</v>
      </c>
      <c r="H14" s="365">
        <f>+'Non Personil'!G9</f>
        <v>500000</v>
      </c>
      <c r="I14" s="364">
        <f t="shared" ref="I14:I16" si="1">H14*G14</f>
        <v>250000</v>
      </c>
      <c r="J14" s="311"/>
    </row>
    <row r="15" spans="2:12">
      <c r="B15" s="360">
        <f>B14+1</f>
        <v>2</v>
      </c>
      <c r="C15" s="369" t="str">
        <f>'Non Personil'!D34</f>
        <v>APD Lengkap</v>
      </c>
      <c r="D15" s="371"/>
      <c r="E15" s="362"/>
      <c r="F15" s="376" t="str">
        <f>'Non Personil'!F34</f>
        <v>Set</v>
      </c>
      <c r="G15" s="364">
        <f>'Non Personil'!E34</f>
        <v>1</v>
      </c>
      <c r="H15" s="365">
        <f>'Non Personil'!G34</f>
        <v>2500000</v>
      </c>
      <c r="I15" s="364">
        <f t="shared" si="1"/>
        <v>2500000</v>
      </c>
      <c r="J15" s="311"/>
    </row>
    <row r="16" spans="2:12">
      <c r="B16" s="360">
        <f t="shared" ref="B16:B22" si="2">B15+1</f>
        <v>3</v>
      </c>
      <c r="C16" s="373" t="s">
        <v>285</v>
      </c>
      <c r="D16" s="361">
        <v>1</v>
      </c>
      <c r="E16" s="362" t="s">
        <v>213</v>
      </c>
      <c r="F16" s="376" t="str">
        <f>'[65]Non Personil'!F25</f>
        <v>Hari</v>
      </c>
      <c r="G16" s="364">
        <f>G14</f>
        <v>0.5</v>
      </c>
      <c r="H16" s="365">
        <v>50000</v>
      </c>
      <c r="I16" s="364">
        <f t="shared" si="1"/>
        <v>25000</v>
      </c>
      <c r="J16" s="311"/>
    </row>
    <row r="17" spans="2:12">
      <c r="B17" s="360">
        <f t="shared" si="2"/>
        <v>4</v>
      </c>
      <c r="C17" s="369" t="s">
        <v>211</v>
      </c>
      <c r="D17" s="361">
        <v>1</v>
      </c>
      <c r="E17" s="362" t="s">
        <v>213</v>
      </c>
      <c r="F17" s="363" t="s">
        <v>36</v>
      </c>
      <c r="G17" s="364">
        <f>$G$2</f>
        <v>0.5</v>
      </c>
      <c r="H17" s="365">
        <v>6000000</v>
      </c>
      <c r="I17" s="364">
        <f>H17*G17*D17</f>
        <v>3000000</v>
      </c>
      <c r="J17" s="311"/>
    </row>
    <row r="18" spans="2:12" ht="29.25" customHeight="1">
      <c r="B18" s="360">
        <f t="shared" si="2"/>
        <v>5</v>
      </c>
      <c r="C18" s="366" t="str">
        <f>'Non Personil'!D24</f>
        <v>Sewa Kamera + Hand GPS = 2 set @Rp. 450.000,-</v>
      </c>
      <c r="D18" s="361">
        <v>2</v>
      </c>
      <c r="E18" s="362" t="s">
        <v>213</v>
      </c>
      <c r="F18" s="363" t="s">
        <v>36</v>
      </c>
      <c r="G18" s="364">
        <f>$G$2</f>
        <v>0.5</v>
      </c>
      <c r="H18" s="365">
        <v>450000</v>
      </c>
      <c r="I18" s="364">
        <f t="shared" ref="I18:I20" si="3">H18*G18*D18</f>
        <v>450000</v>
      </c>
      <c r="J18" s="311"/>
    </row>
    <row r="19" spans="2:12" ht="28.5" customHeight="1">
      <c r="B19" s="360">
        <f t="shared" si="2"/>
        <v>6</v>
      </c>
      <c r="C19" s="366" t="str">
        <f>'Non Personil'!D25</f>
        <v>Sewa Komputer+ Printer A-4 dan A-3
= 2 set @Rp. 1.700.00,-</v>
      </c>
      <c r="D19" s="361">
        <v>2</v>
      </c>
      <c r="E19" s="362" t="s">
        <v>213</v>
      </c>
      <c r="F19" s="363" t="s">
        <v>36</v>
      </c>
      <c r="G19" s="364">
        <f>G2</f>
        <v>0.5</v>
      </c>
      <c r="H19" s="365">
        <v>1700000</v>
      </c>
      <c r="I19" s="364">
        <f t="shared" si="3"/>
        <v>1700000</v>
      </c>
      <c r="J19" s="311"/>
    </row>
    <row r="20" spans="2:12" ht="28.5" customHeight="1">
      <c r="B20" s="360">
        <f t="shared" si="2"/>
        <v>7</v>
      </c>
      <c r="C20" s="366" t="str">
        <f>'Non Personil'!D32</f>
        <v>Sewa Peralatan Bore Machine + Sondir SPT 2 m Lengkap</v>
      </c>
      <c r="D20" s="361">
        <v>1</v>
      </c>
      <c r="E20" s="362" t="s">
        <v>212</v>
      </c>
      <c r="F20" s="363" t="s">
        <v>230</v>
      </c>
      <c r="G20" s="364">
        <f>'Non Personil'!E32</f>
        <v>2</v>
      </c>
      <c r="H20" s="365">
        <f>'Non Personil'!G32</f>
        <v>27500000</v>
      </c>
      <c r="I20" s="364">
        <f t="shared" si="3"/>
        <v>55000000</v>
      </c>
      <c r="J20" s="372"/>
    </row>
    <row r="21" spans="2:12">
      <c r="B21" s="360">
        <f t="shared" si="2"/>
        <v>8</v>
      </c>
      <c r="C21" s="369" t="s">
        <v>203</v>
      </c>
      <c r="D21" s="371"/>
      <c r="E21" s="362"/>
      <c r="F21" s="363" t="s">
        <v>209</v>
      </c>
      <c r="G21" s="364">
        <v>1</v>
      </c>
      <c r="H21" s="365">
        <f>+'Non Personil'!G39</f>
        <v>400000</v>
      </c>
      <c r="I21" s="364">
        <f>H21*G21</f>
        <v>400000</v>
      </c>
      <c r="J21" s="311"/>
    </row>
    <row r="22" spans="2:12">
      <c r="B22" s="360">
        <f t="shared" si="2"/>
        <v>9</v>
      </c>
      <c r="C22" s="369" t="s">
        <v>28</v>
      </c>
      <c r="D22" s="371"/>
      <c r="E22" s="362"/>
      <c r="F22" s="363" t="s">
        <v>33</v>
      </c>
      <c r="G22" s="364">
        <f>'Non Personil'!E12</f>
        <v>3</v>
      </c>
      <c r="H22" s="365">
        <f>+'Non Personil'!G12</f>
        <v>150000</v>
      </c>
      <c r="I22" s="364">
        <f>H22*G22</f>
        <v>450000</v>
      </c>
      <c r="J22" s="311"/>
    </row>
    <row r="23" spans="2:12">
      <c r="B23" s="448" t="s">
        <v>205</v>
      </c>
      <c r="C23" s="449"/>
      <c r="D23" s="449"/>
      <c r="E23" s="449"/>
      <c r="F23" s="449"/>
      <c r="G23" s="449"/>
      <c r="H23" s="450"/>
      <c r="I23" s="318">
        <f>SUM(I14:I22)</f>
        <v>63775000</v>
      </c>
      <c r="J23" s="311"/>
      <c r="L23" s="320">
        <f>I23</f>
        <v>63775000</v>
      </c>
    </row>
    <row r="24" spans="2:12">
      <c r="B24" s="451" t="s">
        <v>206</v>
      </c>
      <c r="C24" s="452"/>
      <c r="D24" s="452"/>
      <c r="E24" s="452"/>
      <c r="F24" s="452"/>
      <c r="G24" s="452"/>
      <c r="H24" s="453"/>
      <c r="I24" s="343">
        <f>I23+I12</f>
        <v>82851000</v>
      </c>
      <c r="J24" s="321"/>
    </row>
    <row r="29" spans="2:12">
      <c r="B29" s="296" t="s">
        <v>37</v>
      </c>
      <c r="C29" s="297" t="s">
        <v>196</v>
      </c>
      <c r="F29" s="298" t="s">
        <v>64</v>
      </c>
      <c r="G29" s="299">
        <f>G30/30</f>
        <v>2</v>
      </c>
      <c r="H29" s="295" t="s">
        <v>36</v>
      </c>
    </row>
    <row r="30" spans="2:12">
      <c r="F30" s="298" t="s">
        <v>64</v>
      </c>
      <c r="G30" s="299">
        <v>60</v>
      </c>
      <c r="H30" s="295" t="s">
        <v>67</v>
      </c>
    </row>
    <row r="32" spans="2:12">
      <c r="B32" s="444" t="s">
        <v>190</v>
      </c>
      <c r="C32" s="446" t="s">
        <v>117</v>
      </c>
      <c r="D32" s="300"/>
      <c r="E32" s="301"/>
      <c r="F32" s="444" t="s">
        <v>118</v>
      </c>
      <c r="G32" s="444" t="s">
        <v>119</v>
      </c>
      <c r="H32" s="302" t="s">
        <v>192</v>
      </c>
      <c r="I32" s="302" t="s">
        <v>193</v>
      </c>
      <c r="J32" s="444" t="s">
        <v>195</v>
      </c>
    </row>
    <row r="33" spans="2:10">
      <c r="B33" s="445"/>
      <c r="C33" s="447"/>
      <c r="D33" s="303"/>
      <c r="E33" s="304"/>
      <c r="F33" s="445"/>
      <c r="G33" s="445"/>
      <c r="H33" s="305" t="s">
        <v>194</v>
      </c>
      <c r="I33" s="305" t="s">
        <v>194</v>
      </c>
      <c r="J33" s="445"/>
    </row>
    <row r="34" spans="2:10" ht="12" customHeight="1">
      <c r="B34" s="306">
        <v>1</v>
      </c>
      <c r="C34" s="306">
        <v>2</v>
      </c>
      <c r="D34" s="307"/>
      <c r="E34" s="308"/>
      <c r="F34" s="227">
        <v>3</v>
      </c>
      <c r="G34" s="227">
        <v>4</v>
      </c>
      <c r="H34" s="227">
        <v>5</v>
      </c>
      <c r="I34" s="227">
        <v>6</v>
      </c>
      <c r="J34" s="227">
        <v>7</v>
      </c>
    </row>
    <row r="35" spans="2:10">
      <c r="B35" s="454" t="s">
        <v>199</v>
      </c>
      <c r="C35" s="455"/>
      <c r="D35" s="309"/>
      <c r="E35" s="310"/>
      <c r="F35" s="311"/>
      <c r="G35" s="312"/>
      <c r="H35" s="312"/>
      <c r="I35" s="312"/>
      <c r="J35" s="311"/>
    </row>
    <row r="36" spans="2:10">
      <c r="B36" s="313">
        <v>1</v>
      </c>
      <c r="C36" s="314" t="s">
        <v>97</v>
      </c>
      <c r="D36" s="315">
        <f>+Personil!E8</f>
        <v>1</v>
      </c>
      <c r="E36" s="316" t="s">
        <v>210</v>
      </c>
      <c r="F36" s="317" t="s">
        <v>207</v>
      </c>
      <c r="G36" s="318">
        <f>G29</f>
        <v>2</v>
      </c>
      <c r="H36" s="312">
        <f>+Personil!F8</f>
        <v>26152000</v>
      </c>
      <c r="I36" s="318">
        <f>H36*G36*D36</f>
        <v>52304000</v>
      </c>
      <c r="J36" s="311"/>
    </row>
    <row r="37" spans="2:10">
      <c r="B37" s="313">
        <f>B36+1</f>
        <v>2</v>
      </c>
      <c r="C37" s="314" t="str">
        <f>Personil!D9</f>
        <v>Ahli Geodesi</v>
      </c>
      <c r="D37" s="315">
        <f>+Personil!E9</f>
        <v>1</v>
      </c>
      <c r="E37" s="316" t="s">
        <v>210</v>
      </c>
      <c r="F37" s="317" t="s">
        <v>207</v>
      </c>
      <c r="G37" s="318">
        <f>G36</f>
        <v>2</v>
      </c>
      <c r="H37" s="312">
        <f>Personil!F9</f>
        <v>20548000</v>
      </c>
      <c r="I37" s="318">
        <f t="shared" ref="I37:I39" si="4">H37*G37*D37</f>
        <v>41096000</v>
      </c>
      <c r="J37" s="311"/>
    </row>
    <row r="38" spans="2:10">
      <c r="B38" s="313">
        <f t="shared" ref="B38:B50" si="5">B37+1</f>
        <v>3</v>
      </c>
      <c r="C38" s="314" t="str">
        <f>Personil!D10</f>
        <v>Ahli Pavement/Perkerasan</v>
      </c>
      <c r="D38" s="315">
        <f>+Personil!E10</f>
        <v>1</v>
      </c>
      <c r="E38" s="316" t="s">
        <v>210</v>
      </c>
      <c r="F38" s="317" t="s">
        <v>207</v>
      </c>
      <c r="G38" s="318">
        <f>G37</f>
        <v>2</v>
      </c>
      <c r="H38" s="312">
        <f>Personil!F10</f>
        <v>20548000</v>
      </c>
      <c r="I38" s="318">
        <f t="shared" si="4"/>
        <v>41096000</v>
      </c>
      <c r="J38" s="311"/>
    </row>
    <row r="39" spans="2:10">
      <c r="B39" s="313">
        <f t="shared" si="5"/>
        <v>4</v>
      </c>
      <c r="C39" s="314" t="str">
        <f>Personil!D11</f>
        <v>Ahli Geoteknik</v>
      </c>
      <c r="D39" s="315">
        <f>+Personil!E11</f>
        <v>1</v>
      </c>
      <c r="E39" s="316" t="s">
        <v>210</v>
      </c>
      <c r="F39" s="317" t="s">
        <v>207</v>
      </c>
      <c r="G39" s="318">
        <v>1</v>
      </c>
      <c r="H39" s="312">
        <f>Personil!F11</f>
        <v>20548000</v>
      </c>
      <c r="I39" s="318">
        <f t="shared" si="4"/>
        <v>20548000</v>
      </c>
      <c r="J39" s="311"/>
    </row>
    <row r="40" spans="2:10">
      <c r="B40" s="313">
        <f t="shared" si="5"/>
        <v>5</v>
      </c>
      <c r="C40" s="314" t="str">
        <f>Personil!D18</f>
        <v>Tenaga Ahli Surveyor</v>
      </c>
      <c r="D40" s="315">
        <f>Personil!E18</f>
        <v>1</v>
      </c>
      <c r="E40" s="316" t="s">
        <v>210</v>
      </c>
      <c r="F40" s="317" t="s">
        <v>207</v>
      </c>
      <c r="G40" s="318">
        <f>Personil!G18</f>
        <v>0.93</v>
      </c>
      <c r="H40" s="312">
        <f>+Personil!F18</f>
        <v>7374600</v>
      </c>
      <c r="I40" s="318">
        <f t="shared" ref="I40:I50" si="6">H40*G40*D40</f>
        <v>6858378</v>
      </c>
      <c r="J40" s="311"/>
    </row>
    <row r="41" spans="2:10">
      <c r="B41" s="313">
        <f t="shared" si="5"/>
        <v>6</v>
      </c>
      <c r="C41" s="314" t="str">
        <f>Personil!D19</f>
        <v>Tenaga Ahli Benkelmen Beam</v>
      </c>
      <c r="D41" s="315">
        <f>Personil!E19</f>
        <v>1</v>
      </c>
      <c r="E41" s="316" t="s">
        <v>210</v>
      </c>
      <c r="F41" s="317" t="s">
        <v>207</v>
      </c>
      <c r="G41" s="318">
        <f>Personil!G19</f>
        <v>0.33</v>
      </c>
      <c r="H41" s="319">
        <f>+Personil!F19</f>
        <v>7374600</v>
      </c>
      <c r="I41" s="318">
        <f t="shared" si="6"/>
        <v>2433618</v>
      </c>
      <c r="J41" s="311"/>
    </row>
    <row r="42" spans="2:10">
      <c r="B42" s="313">
        <f t="shared" si="5"/>
        <v>7</v>
      </c>
      <c r="C42" s="314" t="str">
        <f>Personil!D20</f>
        <v>Tenaga Ahli DCP</v>
      </c>
      <c r="D42" s="315">
        <f>Personil!E20</f>
        <v>1</v>
      </c>
      <c r="E42" s="316" t="s">
        <v>210</v>
      </c>
      <c r="F42" s="317" t="s">
        <v>207</v>
      </c>
      <c r="G42" s="318">
        <f>Personil!G20</f>
        <v>0.87</v>
      </c>
      <c r="H42" s="319">
        <f>+Personil!F20</f>
        <v>7374600</v>
      </c>
      <c r="I42" s="318">
        <f t="shared" si="6"/>
        <v>6415902</v>
      </c>
      <c r="J42" s="311"/>
    </row>
    <row r="43" spans="2:10">
      <c r="B43" s="313">
        <f t="shared" si="5"/>
        <v>8</v>
      </c>
      <c r="C43" s="314" t="str">
        <f>Personil!D21</f>
        <v>Tenaga Ahli Bore Machine+Sondir</v>
      </c>
      <c r="D43" s="315">
        <f>Personil!E21</f>
        <v>1</v>
      </c>
      <c r="E43" s="316" t="s">
        <v>210</v>
      </c>
      <c r="F43" s="317" t="s">
        <v>207</v>
      </c>
      <c r="G43" s="318">
        <f>Personil!G21</f>
        <v>0.73</v>
      </c>
      <c r="H43" s="319">
        <f>+Personil!F21</f>
        <v>7374600</v>
      </c>
      <c r="I43" s="318">
        <f t="shared" si="6"/>
        <v>5383458</v>
      </c>
      <c r="J43" s="311"/>
    </row>
    <row r="44" spans="2:10">
      <c r="B44" s="313">
        <f t="shared" si="5"/>
        <v>9</v>
      </c>
      <c r="C44" s="314" t="str">
        <f>Personil!D22</f>
        <v>Pekerja Terlatih Survey</v>
      </c>
      <c r="D44" s="315">
        <f>Personil!E22</f>
        <v>2</v>
      </c>
      <c r="E44" s="316" t="s">
        <v>210</v>
      </c>
      <c r="F44" s="317" t="s">
        <v>67</v>
      </c>
      <c r="G44" s="318">
        <f>Personil!H22</f>
        <v>28</v>
      </c>
      <c r="H44" s="319">
        <f>+Personil!F22</f>
        <v>150000</v>
      </c>
      <c r="I44" s="318">
        <f t="shared" si="6"/>
        <v>8400000</v>
      </c>
      <c r="J44" s="311"/>
    </row>
    <row r="45" spans="2:10">
      <c r="B45" s="313">
        <f t="shared" si="5"/>
        <v>10</v>
      </c>
      <c r="C45" s="314" t="str">
        <f>Personil!D23</f>
        <v>Pekerja Terlatih Benkelmen Beam</v>
      </c>
      <c r="D45" s="315">
        <f>Personil!E23</f>
        <v>2</v>
      </c>
      <c r="E45" s="316" t="s">
        <v>210</v>
      </c>
      <c r="F45" s="317" t="s">
        <v>67</v>
      </c>
      <c r="G45" s="318">
        <f>Personil!H23</f>
        <v>10</v>
      </c>
      <c r="H45" s="319">
        <f>+Personil!F23</f>
        <v>150000</v>
      </c>
      <c r="I45" s="318">
        <f t="shared" si="6"/>
        <v>3000000</v>
      </c>
      <c r="J45" s="311"/>
    </row>
    <row r="46" spans="2:10">
      <c r="B46" s="313">
        <f t="shared" si="5"/>
        <v>11</v>
      </c>
      <c r="C46" s="314" t="str">
        <f>Personil!D24</f>
        <v>Pekerja Terlatih DCP</v>
      </c>
      <c r="D46" s="315">
        <f>Personil!E24</f>
        <v>2</v>
      </c>
      <c r="E46" s="316" t="s">
        <v>210</v>
      </c>
      <c r="F46" s="317" t="s">
        <v>67</v>
      </c>
      <c r="G46" s="318">
        <f>Personil!H24</f>
        <v>26</v>
      </c>
      <c r="H46" s="319">
        <f>+Personil!F24</f>
        <v>150000</v>
      </c>
      <c r="I46" s="318">
        <f t="shared" si="6"/>
        <v>7800000</v>
      </c>
      <c r="J46" s="311"/>
    </row>
    <row r="47" spans="2:10">
      <c r="B47" s="313">
        <f t="shared" si="5"/>
        <v>12</v>
      </c>
      <c r="C47" s="314" t="str">
        <f>Personil!D25</f>
        <v>Pekerja Terlatih Pendata LHR</v>
      </c>
      <c r="D47" s="315">
        <f>Personil!E25</f>
        <v>8</v>
      </c>
      <c r="E47" s="316" t="s">
        <v>210</v>
      </c>
      <c r="F47" s="317" t="s">
        <v>67</v>
      </c>
      <c r="G47" s="318">
        <f>Personil!H25</f>
        <v>7</v>
      </c>
      <c r="H47" s="319">
        <f>+Personil!F25</f>
        <v>150000</v>
      </c>
      <c r="I47" s="318">
        <f t="shared" si="6"/>
        <v>8400000</v>
      </c>
      <c r="J47" s="311"/>
    </row>
    <row r="48" spans="2:10">
      <c r="B48" s="313">
        <f t="shared" si="5"/>
        <v>13</v>
      </c>
      <c r="C48" s="314" t="str">
        <f>Personil!D26</f>
        <v>Pekerja Terlatih Bore Machine+Sondir</v>
      </c>
      <c r="D48" s="315">
        <f>Personil!E26</f>
        <v>4</v>
      </c>
      <c r="E48" s="316" t="s">
        <v>210</v>
      </c>
      <c r="F48" s="317" t="s">
        <v>67</v>
      </c>
      <c r="G48" s="318">
        <f>Personil!H26</f>
        <v>22</v>
      </c>
      <c r="H48" s="319">
        <f>+Personil!F26</f>
        <v>150000</v>
      </c>
      <c r="I48" s="318">
        <f t="shared" si="6"/>
        <v>13200000</v>
      </c>
      <c r="J48" s="311"/>
    </row>
    <row r="49" spans="2:12">
      <c r="B49" s="313">
        <f t="shared" si="5"/>
        <v>14</v>
      </c>
      <c r="C49" s="314" t="str">
        <f>Personil!D27</f>
        <v>Computer Arsitektur Desain (CAD)</v>
      </c>
      <c r="D49" s="315">
        <f>Personil!E27</f>
        <v>2</v>
      </c>
      <c r="E49" s="316" t="s">
        <v>210</v>
      </c>
      <c r="F49" s="317" t="s">
        <v>207</v>
      </c>
      <c r="G49" s="318">
        <f>G38</f>
        <v>2</v>
      </c>
      <c r="H49" s="319">
        <f>H11</f>
        <v>3000000</v>
      </c>
      <c r="I49" s="318">
        <f t="shared" si="6"/>
        <v>12000000</v>
      </c>
      <c r="J49" s="311"/>
    </row>
    <row r="50" spans="2:12">
      <c r="B50" s="313">
        <f t="shared" si="5"/>
        <v>15</v>
      </c>
      <c r="C50" s="314" t="str">
        <f>Personil!D28</f>
        <v>Operator Computer</v>
      </c>
      <c r="D50" s="315">
        <f>Personil!E28</f>
        <v>2</v>
      </c>
      <c r="E50" s="316" t="s">
        <v>210</v>
      </c>
      <c r="F50" s="317" t="s">
        <v>207</v>
      </c>
      <c r="G50" s="318">
        <f>G49</f>
        <v>2</v>
      </c>
      <c r="H50" s="319">
        <f>+Personil!F27</f>
        <v>3000000</v>
      </c>
      <c r="I50" s="318">
        <f t="shared" si="6"/>
        <v>12000000</v>
      </c>
      <c r="J50" s="311"/>
    </row>
    <row r="51" spans="2:12">
      <c r="B51" s="448" t="s">
        <v>204</v>
      </c>
      <c r="C51" s="449"/>
      <c r="D51" s="449"/>
      <c r="E51" s="449"/>
      <c r="F51" s="449"/>
      <c r="G51" s="449"/>
      <c r="H51" s="450"/>
      <c r="I51" s="318">
        <f>SUM(I36:I50)</f>
        <v>240935356</v>
      </c>
      <c r="J51" s="311"/>
      <c r="L51" s="320">
        <f>I51</f>
        <v>240935356</v>
      </c>
    </row>
    <row r="52" spans="2:12">
      <c r="B52" s="454" t="s">
        <v>200</v>
      </c>
      <c r="C52" s="455"/>
      <c r="D52" s="309"/>
      <c r="E52" s="310"/>
      <c r="F52" s="311"/>
      <c r="G52" s="312"/>
      <c r="H52" s="312"/>
      <c r="I52" s="318"/>
      <c r="J52" s="311"/>
    </row>
    <row r="53" spans="2:12">
      <c r="B53" s="360">
        <v>1</v>
      </c>
      <c r="C53" s="369" t="s">
        <v>27</v>
      </c>
      <c r="D53" s="371"/>
      <c r="E53" s="362"/>
      <c r="F53" s="363" t="s">
        <v>36</v>
      </c>
      <c r="G53" s="364">
        <f>G29</f>
        <v>2</v>
      </c>
      <c r="H53" s="365">
        <f>+'Non Personil'!G9</f>
        <v>500000</v>
      </c>
      <c r="I53" s="364">
        <f t="shared" ref="I53:I68" si="7">H53*G53</f>
        <v>1000000</v>
      </c>
      <c r="J53" s="372"/>
    </row>
    <row r="54" spans="2:12">
      <c r="B54" s="360">
        <f t="shared" ref="B54:B68" si="8">B53+1</f>
        <v>2</v>
      </c>
      <c r="C54" s="369" t="s">
        <v>211</v>
      </c>
      <c r="D54" s="361">
        <v>1</v>
      </c>
      <c r="E54" s="362" t="s">
        <v>213</v>
      </c>
      <c r="F54" s="363" t="s">
        <v>36</v>
      </c>
      <c r="G54" s="364">
        <f>G29</f>
        <v>2</v>
      </c>
      <c r="H54" s="365">
        <f>'Non Personil'!G29</f>
        <v>6000000</v>
      </c>
      <c r="I54" s="364">
        <f>H54*G54*D54</f>
        <v>12000000</v>
      </c>
      <c r="J54" s="372"/>
    </row>
    <row r="55" spans="2:12">
      <c r="B55" s="360">
        <f t="shared" si="8"/>
        <v>3</v>
      </c>
      <c r="C55" s="373" t="s">
        <v>285</v>
      </c>
      <c r="D55" s="361">
        <v>1</v>
      </c>
      <c r="E55" s="362" t="s">
        <v>213</v>
      </c>
      <c r="F55" s="363" t="s">
        <v>36</v>
      </c>
      <c r="G55" s="364">
        <f>G53</f>
        <v>2</v>
      </c>
      <c r="H55" s="365">
        <v>50000</v>
      </c>
      <c r="I55" s="364">
        <f t="shared" ref="I55" si="9">H55*G55</f>
        <v>100000</v>
      </c>
      <c r="J55" s="372"/>
    </row>
    <row r="56" spans="2:12" ht="28.5" customHeight="1">
      <c r="B56" s="360">
        <f t="shared" si="8"/>
        <v>4</v>
      </c>
      <c r="C56" s="366" t="str">
        <f>C18</f>
        <v>Sewa Kamera + Hand GPS = 2 set @Rp. 450.000,-</v>
      </c>
      <c r="D56" s="361">
        <v>2</v>
      </c>
      <c r="E56" s="362" t="s">
        <v>213</v>
      </c>
      <c r="F56" s="363" t="s">
        <v>36</v>
      </c>
      <c r="G56" s="364">
        <f>G29</f>
        <v>2</v>
      </c>
      <c r="H56" s="365">
        <v>450000</v>
      </c>
      <c r="I56" s="364">
        <f t="shared" ref="I56:I61" si="10">H56*G56*D56</f>
        <v>1800000</v>
      </c>
      <c r="J56" s="372"/>
    </row>
    <row r="57" spans="2:12" ht="28.5" customHeight="1">
      <c r="B57" s="360">
        <f t="shared" si="8"/>
        <v>5</v>
      </c>
      <c r="C57" s="366" t="str">
        <f>C19</f>
        <v>Sewa Komputer+ Printer A-4 dan A-3
= 2 set @Rp. 1.700.00,-</v>
      </c>
      <c r="D57" s="361">
        <f>D19</f>
        <v>2</v>
      </c>
      <c r="E57" s="362" t="s">
        <v>213</v>
      </c>
      <c r="F57" s="363" t="s">
        <v>36</v>
      </c>
      <c r="G57" s="364">
        <f>G29</f>
        <v>2</v>
      </c>
      <c r="H57" s="365">
        <v>1700000</v>
      </c>
      <c r="I57" s="364">
        <f t="shared" si="10"/>
        <v>6800000</v>
      </c>
      <c r="J57" s="372"/>
    </row>
    <row r="58" spans="2:12" ht="30">
      <c r="B58" s="360">
        <f t="shared" si="8"/>
        <v>6</v>
      </c>
      <c r="C58" s="366" t="str">
        <f>'Non Personil'!D26</f>
        <v>Sewa Alat Ukur  TS = 2 Unit @Rp. 350.000,-</v>
      </c>
      <c r="D58" s="361">
        <v>2</v>
      </c>
      <c r="E58" s="362" t="s">
        <v>212</v>
      </c>
      <c r="F58" s="363" t="s">
        <v>67</v>
      </c>
      <c r="G58" s="364">
        <f>+'Non Personil'!E26</f>
        <v>14</v>
      </c>
      <c r="H58" s="365">
        <v>350000</v>
      </c>
      <c r="I58" s="364">
        <f t="shared" si="10"/>
        <v>9800000</v>
      </c>
      <c r="J58" s="372"/>
    </row>
    <row r="59" spans="2:12" ht="30">
      <c r="B59" s="360">
        <f t="shared" si="8"/>
        <v>7</v>
      </c>
      <c r="C59" s="366" t="str">
        <f>'Non Personil'!D27</f>
        <v>Sewa Alat Waterpass = 2 Unit @Rp. 200.000,-</v>
      </c>
      <c r="D59" s="361">
        <v>2</v>
      </c>
      <c r="E59" s="362" t="s">
        <v>212</v>
      </c>
      <c r="F59" s="363" t="s">
        <v>67</v>
      </c>
      <c r="G59" s="364">
        <f>'Non Personil'!E27</f>
        <v>14</v>
      </c>
      <c r="H59" s="365">
        <v>200000</v>
      </c>
      <c r="I59" s="364">
        <f t="shared" si="10"/>
        <v>5600000</v>
      </c>
      <c r="J59" s="372"/>
    </row>
    <row r="60" spans="2:12" ht="20.25" customHeight="1">
      <c r="B60" s="360">
        <f t="shared" si="8"/>
        <v>8</v>
      </c>
      <c r="C60" s="369" t="str">
        <f>'Non Personil'!D31</f>
        <v>Sewa Alat DCP = 2 set @Rp. 200.000,-</v>
      </c>
      <c r="D60" s="361">
        <v>2</v>
      </c>
      <c r="E60" s="362" t="s">
        <v>212</v>
      </c>
      <c r="F60" s="363" t="s">
        <v>67</v>
      </c>
      <c r="G60" s="364">
        <f>+'Non Personil'!E31</f>
        <v>13</v>
      </c>
      <c r="H60" s="365">
        <v>200000</v>
      </c>
      <c r="I60" s="364">
        <f t="shared" si="10"/>
        <v>5200000</v>
      </c>
      <c r="J60" s="372"/>
    </row>
    <row r="61" spans="2:12">
      <c r="B61" s="360">
        <f t="shared" si="8"/>
        <v>9</v>
      </c>
      <c r="C61" s="369" t="str">
        <f>'Non Personil'!D30</f>
        <v>Sewa Alat Benkelmen Beam</v>
      </c>
      <c r="D61" s="361">
        <v>1</v>
      </c>
      <c r="E61" s="362" t="s">
        <v>212</v>
      </c>
      <c r="F61" s="363" t="s">
        <v>67</v>
      </c>
      <c r="G61" s="364">
        <f>+'Non Personil'!E30</f>
        <v>10</v>
      </c>
      <c r="H61" s="365">
        <f>+'Non Personil'!G30</f>
        <v>1500000</v>
      </c>
      <c r="I61" s="364">
        <f t="shared" si="10"/>
        <v>15000000</v>
      </c>
      <c r="J61" s="372"/>
    </row>
    <row r="62" spans="2:12">
      <c r="B62" s="360">
        <f t="shared" si="8"/>
        <v>10</v>
      </c>
      <c r="C62" s="369" t="str">
        <f>'Non Personil'!D33</f>
        <v>Biaya Test Laboratorium Tanah</v>
      </c>
      <c r="D62" s="361"/>
      <c r="E62" s="362"/>
      <c r="F62" s="363" t="e">
        <f>+#REF!</f>
        <v>#REF!</v>
      </c>
      <c r="G62" s="364">
        <f>+'Non Personil'!E33</f>
        <v>1</v>
      </c>
      <c r="H62" s="365">
        <f>+'Non Personil'!G33</f>
        <v>4000000</v>
      </c>
      <c r="I62" s="364">
        <f t="shared" ref="I62" si="11">H62*G62</f>
        <v>4000000</v>
      </c>
      <c r="J62" s="372"/>
    </row>
    <row r="63" spans="2:12" ht="45">
      <c r="B63" s="360">
        <f t="shared" si="8"/>
        <v>11</v>
      </c>
      <c r="C63" s="370" t="str">
        <f>'Non Personil'!D38</f>
        <v>Mobilisasi dan Demobilisasi Peralatan Bore Machine + Sondir, alat lainnya dan personil</v>
      </c>
      <c r="D63" s="361"/>
      <c r="E63" s="362"/>
      <c r="F63" s="363" t="s">
        <v>224</v>
      </c>
      <c r="G63" s="364">
        <f>+'Non Personil'!E38</f>
        <v>1</v>
      </c>
      <c r="H63" s="365">
        <f>+'Non Personil'!G38</f>
        <v>7000000</v>
      </c>
      <c r="I63" s="364">
        <f>H63*G63</f>
        <v>7000000</v>
      </c>
      <c r="J63" s="372"/>
    </row>
    <row r="64" spans="2:12" s="322" customFormat="1" ht="48">
      <c r="B64" s="360">
        <f t="shared" si="8"/>
        <v>12</v>
      </c>
      <c r="C64" s="369" t="s">
        <v>55</v>
      </c>
      <c r="D64" s="361"/>
      <c r="E64" s="362"/>
      <c r="F64" s="363" t="s">
        <v>34</v>
      </c>
      <c r="G64" s="364">
        <f>+'Non Personil'!E35</f>
        <v>22</v>
      </c>
      <c r="H64" s="365">
        <f>+'Non Personil'!G35</f>
        <v>200000</v>
      </c>
      <c r="I64" s="364">
        <f t="shared" si="7"/>
        <v>4400000</v>
      </c>
      <c r="J64" s="374" t="s">
        <v>233</v>
      </c>
    </row>
    <row r="65" spans="2:12">
      <c r="B65" s="360">
        <f t="shared" si="8"/>
        <v>13</v>
      </c>
      <c r="C65" s="369" t="s">
        <v>216</v>
      </c>
      <c r="D65" s="361"/>
      <c r="E65" s="362"/>
      <c r="F65" s="363" t="s">
        <v>33</v>
      </c>
      <c r="G65" s="364">
        <f>+'Non Personil'!E13</f>
        <v>12</v>
      </c>
      <c r="H65" s="365">
        <f>+'Non Personil'!G13</f>
        <v>150000</v>
      </c>
      <c r="I65" s="364">
        <f t="shared" si="7"/>
        <v>1800000</v>
      </c>
      <c r="J65" s="372"/>
    </row>
    <row r="66" spans="2:12" ht="27.75" customHeight="1">
      <c r="B66" s="360">
        <f t="shared" si="8"/>
        <v>14</v>
      </c>
      <c r="C66" s="370" t="str">
        <f>'Non Personil'!D14</f>
        <v>Laporan Hasil Boring Test + SPT 2 m</v>
      </c>
      <c r="D66" s="361"/>
      <c r="E66" s="362"/>
      <c r="F66" s="363" t="s">
        <v>33</v>
      </c>
      <c r="G66" s="364">
        <f>'Non Personil'!E14</f>
        <v>3</v>
      </c>
      <c r="H66" s="365">
        <f>+'Non Personil'!G14</f>
        <v>100000</v>
      </c>
      <c r="I66" s="364">
        <f t="shared" si="7"/>
        <v>300000</v>
      </c>
      <c r="J66" s="372"/>
    </row>
    <row r="67" spans="2:12">
      <c r="B67" s="360">
        <f t="shared" si="8"/>
        <v>15</v>
      </c>
      <c r="C67" s="369" t="s">
        <v>235</v>
      </c>
      <c r="D67" s="371"/>
      <c r="E67" s="362"/>
      <c r="F67" s="363" t="s">
        <v>209</v>
      </c>
      <c r="G67" s="364">
        <v>1</v>
      </c>
      <c r="H67" s="365">
        <f>+'Non Personil'!G39</f>
        <v>400000</v>
      </c>
      <c r="I67" s="364">
        <f t="shared" si="7"/>
        <v>400000</v>
      </c>
      <c r="J67" s="372"/>
    </row>
    <row r="68" spans="2:12" ht="30">
      <c r="B68" s="360">
        <f t="shared" si="8"/>
        <v>16</v>
      </c>
      <c r="C68" s="366" t="str">
        <f>'Non Personil'!D15</f>
        <v>Laporan Antara + Lap. LHR + Lap DCP + Lap BB + Lap Topo = 4 ruas x 3 buku</v>
      </c>
      <c r="D68" s="371"/>
      <c r="E68" s="362"/>
      <c r="F68" s="363" t="s">
        <v>33</v>
      </c>
      <c r="G68" s="364">
        <f>'Non Personil'!E15</f>
        <v>12</v>
      </c>
      <c r="H68" s="365">
        <f>+'Non Personil'!G15</f>
        <v>300000</v>
      </c>
      <c r="I68" s="364">
        <f t="shared" si="7"/>
        <v>3600000</v>
      </c>
      <c r="J68" s="372"/>
    </row>
    <row r="69" spans="2:12">
      <c r="B69" s="448" t="s">
        <v>205</v>
      </c>
      <c r="C69" s="449"/>
      <c r="D69" s="449"/>
      <c r="E69" s="449"/>
      <c r="F69" s="449"/>
      <c r="G69" s="449"/>
      <c r="H69" s="450"/>
      <c r="I69" s="318">
        <f>SUM(I53:I68)</f>
        <v>78800000</v>
      </c>
      <c r="J69" s="311"/>
      <c r="L69" s="320">
        <f>I69</f>
        <v>78800000</v>
      </c>
    </row>
    <row r="70" spans="2:12">
      <c r="B70" s="451" t="s">
        <v>214</v>
      </c>
      <c r="C70" s="452"/>
      <c r="D70" s="452"/>
      <c r="E70" s="452"/>
      <c r="F70" s="452"/>
      <c r="G70" s="452"/>
      <c r="H70" s="453"/>
      <c r="I70" s="343">
        <f>I69+I51</f>
        <v>319735356</v>
      </c>
      <c r="J70" s="321"/>
    </row>
    <row r="75" spans="2:12">
      <c r="B75" s="296" t="s">
        <v>197</v>
      </c>
      <c r="C75" s="297" t="s">
        <v>198</v>
      </c>
      <c r="F75" s="298" t="s">
        <v>64</v>
      </c>
      <c r="G75" s="299">
        <f>G76/30</f>
        <v>0.5</v>
      </c>
      <c r="H75" s="295" t="s">
        <v>36</v>
      </c>
    </row>
    <row r="76" spans="2:12">
      <c r="F76" s="298" t="s">
        <v>64</v>
      </c>
      <c r="G76" s="299">
        <f>90-G30-G3</f>
        <v>15</v>
      </c>
      <c r="H76" s="295" t="s">
        <v>67</v>
      </c>
    </row>
    <row r="78" spans="2:12">
      <c r="B78" s="444" t="s">
        <v>190</v>
      </c>
      <c r="C78" s="446" t="s">
        <v>117</v>
      </c>
      <c r="D78" s="300"/>
      <c r="E78" s="301"/>
      <c r="F78" s="444" t="s">
        <v>118</v>
      </c>
      <c r="G78" s="444" t="s">
        <v>119</v>
      </c>
      <c r="H78" s="302" t="s">
        <v>192</v>
      </c>
      <c r="I78" s="302" t="s">
        <v>193</v>
      </c>
      <c r="J78" s="444" t="s">
        <v>195</v>
      </c>
    </row>
    <row r="79" spans="2:12">
      <c r="B79" s="445"/>
      <c r="C79" s="447"/>
      <c r="D79" s="303"/>
      <c r="E79" s="304"/>
      <c r="F79" s="445"/>
      <c r="G79" s="445"/>
      <c r="H79" s="305" t="s">
        <v>194</v>
      </c>
      <c r="I79" s="305" t="s">
        <v>194</v>
      </c>
      <c r="J79" s="445"/>
    </row>
    <row r="80" spans="2:12" ht="12" customHeight="1">
      <c r="B80" s="306">
        <v>1</v>
      </c>
      <c r="C80" s="306">
        <v>2</v>
      </c>
      <c r="D80" s="307"/>
      <c r="E80" s="308"/>
      <c r="F80" s="227">
        <v>3</v>
      </c>
      <c r="G80" s="227">
        <v>4</v>
      </c>
      <c r="H80" s="227">
        <v>5</v>
      </c>
      <c r="I80" s="227">
        <v>6</v>
      </c>
      <c r="J80" s="227">
        <v>7</v>
      </c>
    </row>
    <row r="81" spans="2:12">
      <c r="B81" s="454" t="s">
        <v>199</v>
      </c>
      <c r="C81" s="455"/>
      <c r="D81" s="309"/>
      <c r="E81" s="310"/>
      <c r="F81" s="311"/>
      <c r="G81" s="312"/>
      <c r="H81" s="312"/>
      <c r="I81" s="312"/>
      <c r="J81" s="311"/>
    </row>
    <row r="82" spans="2:12">
      <c r="B82" s="313">
        <v>1</v>
      </c>
      <c r="C82" s="314" t="s">
        <v>97</v>
      </c>
      <c r="D82" s="315">
        <f>D36</f>
        <v>1</v>
      </c>
      <c r="E82" s="316" t="s">
        <v>210</v>
      </c>
      <c r="F82" s="317" t="s">
        <v>207</v>
      </c>
      <c r="G82" s="318">
        <f>$G$75</f>
        <v>0.5</v>
      </c>
      <c r="H82" s="312">
        <f>+Personil!F8</f>
        <v>26152000</v>
      </c>
      <c r="I82" s="318">
        <f>H82*G82*D82</f>
        <v>13076000</v>
      </c>
      <c r="J82" s="311"/>
    </row>
    <row r="83" spans="2:12">
      <c r="B83" s="313">
        <f>B82+1</f>
        <v>2</v>
      </c>
      <c r="C83" s="314" t="s">
        <v>225</v>
      </c>
      <c r="D83" s="315">
        <f>D40</f>
        <v>1</v>
      </c>
      <c r="E83" s="316" t="s">
        <v>210</v>
      </c>
      <c r="F83" s="317" t="s">
        <v>207</v>
      </c>
      <c r="G83" s="318">
        <f>G75</f>
        <v>0.5</v>
      </c>
      <c r="H83" s="312">
        <f>+Personil!F12</f>
        <v>20548000</v>
      </c>
      <c r="I83" s="318">
        <f t="shared" ref="I83" si="12">H83*G83*D83</f>
        <v>10274000</v>
      </c>
      <c r="J83" s="311"/>
    </row>
    <row r="84" spans="2:12">
      <c r="B84" s="313">
        <f t="shared" ref="B84:B85" si="13">B83+1</f>
        <v>3</v>
      </c>
      <c r="C84" s="314" t="str">
        <f>C49</f>
        <v>Computer Arsitektur Desain (CAD)</v>
      </c>
      <c r="D84" s="315">
        <f>D50</f>
        <v>2</v>
      </c>
      <c r="E84" s="316" t="s">
        <v>210</v>
      </c>
      <c r="F84" s="317" t="s">
        <v>207</v>
      </c>
      <c r="G84" s="318">
        <f>$G$75</f>
        <v>0.5</v>
      </c>
      <c r="H84" s="319">
        <f>+Personil!F27</f>
        <v>3000000</v>
      </c>
      <c r="I84" s="318">
        <f t="shared" ref="I84:I85" si="14">H84*G84*D84</f>
        <v>3000000</v>
      </c>
      <c r="J84" s="311"/>
    </row>
    <row r="85" spans="2:12">
      <c r="B85" s="313">
        <f t="shared" si="13"/>
        <v>4</v>
      </c>
      <c r="C85" s="314" t="s">
        <v>202</v>
      </c>
      <c r="D85" s="315">
        <f>D50</f>
        <v>2</v>
      </c>
      <c r="E85" s="316" t="s">
        <v>210</v>
      </c>
      <c r="F85" s="317" t="s">
        <v>207</v>
      </c>
      <c r="G85" s="318">
        <f>$G$75</f>
        <v>0.5</v>
      </c>
      <c r="H85" s="319">
        <f>+Personil!F28</f>
        <v>3000000</v>
      </c>
      <c r="I85" s="318">
        <f t="shared" si="14"/>
        <v>3000000</v>
      </c>
      <c r="J85" s="311"/>
    </row>
    <row r="86" spans="2:12">
      <c r="B86" s="448" t="s">
        <v>204</v>
      </c>
      <c r="C86" s="449"/>
      <c r="D86" s="449"/>
      <c r="E86" s="449"/>
      <c r="F86" s="449"/>
      <c r="G86" s="449"/>
      <c r="H86" s="450"/>
      <c r="I86" s="318">
        <f>SUM(I82:I85)</f>
        <v>29350000</v>
      </c>
      <c r="J86" s="311"/>
      <c r="L86" s="320">
        <f>I86</f>
        <v>29350000</v>
      </c>
    </row>
    <row r="87" spans="2:12">
      <c r="B87" s="454" t="s">
        <v>200</v>
      </c>
      <c r="C87" s="455"/>
      <c r="D87" s="309"/>
      <c r="E87" s="310"/>
      <c r="F87" s="311"/>
      <c r="G87" s="312"/>
      <c r="H87" s="312"/>
      <c r="I87" s="318"/>
      <c r="J87" s="311"/>
    </row>
    <row r="88" spans="2:12">
      <c r="B88" s="360">
        <v>1</v>
      </c>
      <c r="C88" s="369" t="s">
        <v>27</v>
      </c>
      <c r="D88" s="371"/>
      <c r="E88" s="362"/>
      <c r="F88" s="363" t="s">
        <v>36</v>
      </c>
      <c r="G88" s="364">
        <f>G75</f>
        <v>0.5</v>
      </c>
      <c r="H88" s="365">
        <f>+'Non Personil'!G9</f>
        <v>500000</v>
      </c>
      <c r="I88" s="364">
        <f t="shared" ref="I88:I99" si="15">H88*G88</f>
        <v>250000</v>
      </c>
      <c r="J88" s="372"/>
    </row>
    <row r="89" spans="2:12">
      <c r="B89" s="360">
        <f t="shared" ref="B89:B99" si="16">B88+1</f>
        <v>2</v>
      </c>
      <c r="C89" s="369" t="s">
        <v>211</v>
      </c>
      <c r="D89" s="361">
        <v>1</v>
      </c>
      <c r="E89" s="362" t="s">
        <v>213</v>
      </c>
      <c r="F89" s="363" t="s">
        <v>36</v>
      </c>
      <c r="G89" s="364">
        <f>D89*$G$75</f>
        <v>0.5</v>
      </c>
      <c r="H89" s="365">
        <f>'Non Personil'!G29</f>
        <v>6000000</v>
      </c>
      <c r="I89" s="364">
        <f>H89*G89*D89</f>
        <v>3000000</v>
      </c>
      <c r="J89" s="372"/>
    </row>
    <row r="90" spans="2:12">
      <c r="B90" s="360">
        <f t="shared" si="16"/>
        <v>3</v>
      </c>
      <c r="C90" s="373" t="s">
        <v>285</v>
      </c>
      <c r="D90" s="361">
        <v>1</v>
      </c>
      <c r="E90" s="362" t="s">
        <v>213</v>
      </c>
      <c r="F90" s="363" t="s">
        <v>36</v>
      </c>
      <c r="G90" s="364">
        <f>G88</f>
        <v>0.5</v>
      </c>
      <c r="H90" s="365">
        <v>50000</v>
      </c>
      <c r="I90" s="364">
        <f t="shared" ref="I90" si="17">H90*G90</f>
        <v>25000</v>
      </c>
      <c r="J90" s="372"/>
    </row>
    <row r="91" spans="2:12" ht="32.25" customHeight="1">
      <c r="B91" s="360">
        <f t="shared" si="16"/>
        <v>4</v>
      </c>
      <c r="C91" s="366" t="str">
        <f>C56</f>
        <v>Sewa Kamera + Hand GPS = 2 set @Rp. 450.000,-</v>
      </c>
      <c r="D91" s="361">
        <v>2</v>
      </c>
      <c r="E91" s="362" t="s">
        <v>213</v>
      </c>
      <c r="F91" s="363" t="s">
        <v>36</v>
      </c>
      <c r="G91" s="364">
        <f>$G$75</f>
        <v>0.5</v>
      </c>
      <c r="H91" s="365">
        <v>450000</v>
      </c>
      <c r="I91" s="364">
        <f t="shared" ref="I91:I92" si="18">H91*G91*D91</f>
        <v>450000</v>
      </c>
      <c r="J91" s="372"/>
    </row>
    <row r="92" spans="2:12" ht="31.5" customHeight="1">
      <c r="B92" s="360">
        <f t="shared" si="16"/>
        <v>5</v>
      </c>
      <c r="C92" s="366" t="str">
        <f>C57</f>
        <v>Sewa Komputer+ Printer A-4 dan A-3
= 2 set @Rp. 1.700.00,-</v>
      </c>
      <c r="D92" s="361">
        <f>D57</f>
        <v>2</v>
      </c>
      <c r="E92" s="362" t="s">
        <v>213</v>
      </c>
      <c r="F92" s="363" t="s">
        <v>36</v>
      </c>
      <c r="G92" s="364">
        <f>$G$75</f>
        <v>0.5</v>
      </c>
      <c r="H92" s="365">
        <v>1700000</v>
      </c>
      <c r="I92" s="364">
        <f t="shared" si="18"/>
        <v>1700000</v>
      </c>
      <c r="J92" s="372"/>
    </row>
    <row r="93" spans="2:12">
      <c r="B93" s="360">
        <f t="shared" si="16"/>
        <v>6</v>
      </c>
      <c r="C93" s="369" t="s">
        <v>215</v>
      </c>
      <c r="D93" s="371"/>
      <c r="E93" s="362"/>
      <c r="F93" s="363" t="s">
        <v>209</v>
      </c>
      <c r="G93" s="364">
        <v>2</v>
      </c>
      <c r="H93" s="365">
        <f>+'Non Personil'!G39</f>
        <v>400000</v>
      </c>
      <c r="I93" s="364">
        <f t="shared" si="15"/>
        <v>800000</v>
      </c>
      <c r="J93" s="372"/>
    </row>
    <row r="94" spans="2:12" ht="45">
      <c r="B94" s="360">
        <f t="shared" si="16"/>
        <v>7</v>
      </c>
      <c r="C94" s="366" t="str">
        <f>'Non Personil'!D16</f>
        <v>Laporan Akhir + Lap Perhitungan Tebal Perkerasan + Perhitungan Struktur Turap = 4 ruas x 3 buku</v>
      </c>
      <c r="D94" s="371"/>
      <c r="E94" s="362"/>
      <c r="F94" s="363" t="s">
        <v>33</v>
      </c>
      <c r="G94" s="364">
        <f>'Non Personil'!E16</f>
        <v>12</v>
      </c>
      <c r="H94" s="365">
        <f>+'Non Personil'!G16</f>
        <v>300000</v>
      </c>
      <c r="I94" s="364">
        <f t="shared" si="15"/>
        <v>3600000</v>
      </c>
      <c r="J94" s="375" t="s">
        <v>245</v>
      </c>
    </row>
    <row r="95" spans="2:12" ht="24" customHeight="1">
      <c r="B95" s="360">
        <f t="shared" si="16"/>
        <v>8</v>
      </c>
      <c r="C95" s="369" t="s">
        <v>218</v>
      </c>
      <c r="D95" s="371"/>
      <c r="E95" s="362"/>
      <c r="F95" s="363" t="s">
        <v>33</v>
      </c>
      <c r="G95" s="364">
        <f>4*3</f>
        <v>12</v>
      </c>
      <c r="H95" s="365">
        <f>+'Non Personil'!G18</f>
        <v>400000</v>
      </c>
      <c r="I95" s="364">
        <f t="shared" si="15"/>
        <v>4800000</v>
      </c>
      <c r="J95" s="375" t="s">
        <v>217</v>
      </c>
    </row>
    <row r="96" spans="2:12" ht="25.15" customHeight="1">
      <c r="B96" s="360">
        <f t="shared" si="16"/>
        <v>9</v>
      </c>
      <c r="C96" s="369" t="s">
        <v>219</v>
      </c>
      <c r="D96" s="371"/>
      <c r="E96" s="362"/>
      <c r="F96" s="363" t="s">
        <v>33</v>
      </c>
      <c r="G96" s="364">
        <f>4*3</f>
        <v>12</v>
      </c>
      <c r="H96" s="365">
        <f>+'Non Personil'!G17</f>
        <v>200000</v>
      </c>
      <c r="I96" s="364">
        <f t="shared" si="15"/>
        <v>2400000</v>
      </c>
      <c r="J96" s="375" t="s">
        <v>217</v>
      </c>
    </row>
    <row r="97" spans="2:12" ht="25.15" customHeight="1">
      <c r="B97" s="360">
        <f t="shared" si="16"/>
        <v>10</v>
      </c>
      <c r="C97" s="369" t="s">
        <v>226</v>
      </c>
      <c r="D97" s="371"/>
      <c r="E97" s="362"/>
      <c r="F97" s="363" t="s">
        <v>33</v>
      </c>
      <c r="G97" s="364">
        <v>2</v>
      </c>
      <c r="H97" s="365">
        <f>+'Non Personil'!G19</f>
        <v>300000</v>
      </c>
      <c r="I97" s="364">
        <f t="shared" si="15"/>
        <v>600000</v>
      </c>
      <c r="J97" s="375"/>
    </row>
    <row r="98" spans="2:12">
      <c r="B98" s="360">
        <f t="shared" si="16"/>
        <v>11</v>
      </c>
      <c r="C98" s="369" t="s">
        <v>220</v>
      </c>
      <c r="D98" s="371"/>
      <c r="E98" s="362"/>
      <c r="F98" s="363" t="s">
        <v>33</v>
      </c>
      <c r="G98" s="364">
        <v>2</v>
      </c>
      <c r="H98" s="365">
        <f>+'Non Personil'!G20</f>
        <v>300000</v>
      </c>
      <c r="I98" s="364">
        <f t="shared" si="15"/>
        <v>600000</v>
      </c>
      <c r="J98" s="372"/>
    </row>
    <row r="99" spans="2:12">
      <c r="B99" s="360">
        <f t="shared" si="16"/>
        <v>12</v>
      </c>
      <c r="C99" s="369" t="s">
        <v>221</v>
      </c>
      <c r="D99" s="371"/>
      <c r="E99" s="362"/>
      <c r="F99" s="363" t="s">
        <v>34</v>
      </c>
      <c r="G99" s="364">
        <v>2</v>
      </c>
      <c r="H99" s="365">
        <f>+'Non Personil'!G21</f>
        <v>100000</v>
      </c>
      <c r="I99" s="364">
        <f t="shared" si="15"/>
        <v>200000</v>
      </c>
      <c r="J99" s="372"/>
    </row>
    <row r="100" spans="2:12">
      <c r="B100" s="448" t="s">
        <v>205</v>
      </c>
      <c r="C100" s="449"/>
      <c r="D100" s="449"/>
      <c r="E100" s="449"/>
      <c r="F100" s="449"/>
      <c r="G100" s="449"/>
      <c r="H100" s="450"/>
      <c r="I100" s="318">
        <f>SUM(I88:I99)</f>
        <v>18425000</v>
      </c>
      <c r="J100" s="311"/>
      <c r="L100" s="320">
        <f>I100</f>
        <v>18425000</v>
      </c>
    </row>
    <row r="101" spans="2:12">
      <c r="B101" s="451" t="s">
        <v>214</v>
      </c>
      <c r="C101" s="452"/>
      <c r="D101" s="452"/>
      <c r="E101" s="452"/>
      <c r="F101" s="452"/>
      <c r="G101" s="452"/>
      <c r="H101" s="453"/>
      <c r="I101" s="343">
        <f>I100+I86</f>
        <v>47775000</v>
      </c>
      <c r="J101" s="321"/>
    </row>
    <row r="102" spans="2:12" ht="9" customHeight="1"/>
    <row r="103" spans="2:12">
      <c r="J103" s="323" t="s">
        <v>199</v>
      </c>
      <c r="L103" s="368">
        <f>L86+L51+L12</f>
        <v>289361356</v>
      </c>
    </row>
    <row r="104" spans="2:12">
      <c r="J104" s="323" t="s">
        <v>200</v>
      </c>
      <c r="L104" s="368">
        <f>L100+L69+L23</f>
        <v>161000000</v>
      </c>
    </row>
    <row r="105" spans="2:12">
      <c r="L105" s="368">
        <f>L104+L103</f>
        <v>450361356</v>
      </c>
    </row>
    <row r="106" spans="2:12">
      <c r="L106" s="368">
        <f>L105*0.11</f>
        <v>49539749.160000004</v>
      </c>
    </row>
    <row r="107" spans="2:12">
      <c r="L107" s="367">
        <f>L106+L105</f>
        <v>499901105.16000003</v>
      </c>
    </row>
  </sheetData>
  <mergeCells count="30">
    <mergeCell ref="B81:C81"/>
    <mergeCell ref="B86:H86"/>
    <mergeCell ref="B87:C87"/>
    <mergeCell ref="B100:H100"/>
    <mergeCell ref="B101:H101"/>
    <mergeCell ref="B12:H12"/>
    <mergeCell ref="B8:C8"/>
    <mergeCell ref="B13:C13"/>
    <mergeCell ref="B23:H23"/>
    <mergeCell ref="B35:C35"/>
    <mergeCell ref="B24:H24"/>
    <mergeCell ref="J32:J33"/>
    <mergeCell ref="B78:B79"/>
    <mergeCell ref="C78:C79"/>
    <mergeCell ref="F78:F79"/>
    <mergeCell ref="G78:G79"/>
    <mergeCell ref="J78:J79"/>
    <mergeCell ref="B69:H69"/>
    <mergeCell ref="B70:H70"/>
    <mergeCell ref="B32:B33"/>
    <mergeCell ref="C32:C33"/>
    <mergeCell ref="F32:F33"/>
    <mergeCell ref="G32:G33"/>
    <mergeCell ref="B51:H51"/>
    <mergeCell ref="B52:C52"/>
    <mergeCell ref="B5:B6"/>
    <mergeCell ref="C5:C6"/>
    <mergeCell ref="F5:F6"/>
    <mergeCell ref="G5:G6"/>
    <mergeCell ref="J5:J6"/>
  </mergeCells>
  <printOptions horizontalCentered="1"/>
  <pageMargins left="0.9055118110236221" right="0.51181102362204722" top="0.94488188976377963" bottom="0.55118110236220474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terbilang</vt:lpstr>
      <vt:lpstr>Cover</vt:lpstr>
      <vt:lpstr>Rekap (Laporan)</vt:lpstr>
      <vt:lpstr>Rekap (Personil)</vt:lpstr>
      <vt:lpstr>Personil</vt:lpstr>
      <vt:lpstr>Non Personil</vt:lpstr>
      <vt:lpstr>BU</vt:lpstr>
      <vt:lpstr>Sheet4</vt:lpstr>
      <vt:lpstr>BU!Print_Area</vt:lpstr>
      <vt:lpstr>'Non Personil'!Print_Area</vt:lpstr>
      <vt:lpstr>Personil!Print_Area</vt:lpstr>
      <vt:lpstr>'Rekap (Laporan)'!Print_Area</vt:lpstr>
      <vt:lpstr>'Rekap (Personil)'!Print_Area</vt:lpstr>
      <vt:lpstr>Sheet4!Print_Area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MyPC One PRO K7</cp:lastModifiedBy>
  <cp:lastPrinted>2023-06-26T10:03:45Z</cp:lastPrinted>
  <dcterms:created xsi:type="dcterms:W3CDTF">2012-05-08T03:07:45Z</dcterms:created>
  <dcterms:modified xsi:type="dcterms:W3CDTF">2023-06-26T10:03:51Z</dcterms:modified>
</cp:coreProperties>
</file>