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TIME-SCHEDULE" sheetId="16" r:id="rId1"/>
    <sheet name="ANAL" sheetId="13" r:id="rId2"/>
    <sheet name="COVER" sheetId="14" r:id="rId3"/>
    <sheet name="REKAP" sheetId="9" r:id="rId4"/>
    <sheet name="PERSONIL" sheetId="11" r:id="rId5"/>
    <sheet name="PERSONIL (2)" sheetId="15" state="hidden" r:id="rId6"/>
  </sheets>
  <externalReferences>
    <externalReference r:id="rId7"/>
    <externalReference r:id="rId8"/>
  </externalReferences>
  <definedNames>
    <definedName name="kuitansi">[1]Sheet4!$A$1:$B$1000</definedName>
    <definedName name="_xlnm.Print_Area" localSheetId="1">ANAL!$B$2:$J$107</definedName>
    <definedName name="_xlnm.Print_Area" localSheetId="2">COVER!$B$1:$I$54</definedName>
    <definedName name="_xlnm.Print_Area" localSheetId="4">PERSONIL!$B$1:$M$50</definedName>
    <definedName name="_xlnm.Print_Area" localSheetId="5">'PERSONIL (2)'!$B$1:$M$65</definedName>
    <definedName name="_xlnm.Print_Area" localSheetId="3">REKAP!$B$2:$H$42</definedName>
    <definedName name="_xlnm.Print_Area" localSheetId="0">'TIME-SCHEDULE'!$C$1:$X$29</definedName>
  </definedNames>
  <calcPr calcId="152511"/>
</workbook>
</file>

<file path=xl/calcChain.xml><?xml version="1.0" encoding="utf-8"?>
<calcChain xmlns="http://schemas.openxmlformats.org/spreadsheetml/2006/main">
  <c r="I26" i="11" l="1"/>
  <c r="M26" i="11"/>
  <c r="M33" i="11" l="1"/>
  <c r="L60" i="13" l="1"/>
  <c r="L15" i="11"/>
  <c r="J15" i="11"/>
  <c r="J19" i="11" l="1"/>
  <c r="J20" i="11"/>
  <c r="J13" i="11"/>
  <c r="J31" i="11"/>
  <c r="J34" i="11"/>
  <c r="J35" i="11"/>
  <c r="J54" i="13"/>
  <c r="E55" i="13" s="1"/>
  <c r="J20" i="13"/>
  <c r="E21" i="13" s="1"/>
  <c r="J21" i="13" s="1"/>
  <c r="H82" i="13"/>
  <c r="H84" i="13" s="1"/>
  <c r="H87" i="13" s="1"/>
  <c r="H90" i="13" s="1"/>
  <c r="H93" i="13" s="1"/>
  <c r="H97" i="13" s="1"/>
  <c r="H100" i="13" s="1"/>
  <c r="D66" i="13"/>
  <c r="D79" i="13" s="1"/>
  <c r="D82" i="13" s="1"/>
  <c r="D84" i="13" s="1"/>
  <c r="D87" i="13" s="1"/>
  <c r="D90" i="13" s="1"/>
  <c r="D93" i="13" s="1"/>
  <c r="D97" i="13" s="1"/>
  <c r="D100" i="13" s="1"/>
  <c r="H21" i="13"/>
  <c r="H32" i="13" s="1"/>
  <c r="H43" i="13" s="1"/>
  <c r="H55" i="13" s="1"/>
  <c r="H67" i="13" s="1"/>
  <c r="H66" i="13"/>
  <c r="D20" i="13"/>
  <c r="D31" i="13" s="1"/>
  <c r="D42" i="13" s="1"/>
  <c r="J66" i="13"/>
  <c r="E67" i="13" s="1"/>
  <c r="J67" i="13" s="1"/>
  <c r="V29" i="16"/>
  <c r="V28" i="16"/>
  <c r="V21" i="16"/>
  <c r="U18" i="16"/>
  <c r="F7" i="16"/>
  <c r="F6" i="16"/>
  <c r="F5" i="16"/>
  <c r="F4" i="16"/>
  <c r="F3" i="16"/>
  <c r="V20" i="16"/>
  <c r="C7" i="16"/>
  <c r="J93" i="13"/>
  <c r="J97" i="13"/>
  <c r="M32" i="11" s="1"/>
  <c r="J100" i="13"/>
  <c r="M34" i="11" s="1"/>
  <c r="J106" i="13"/>
  <c r="M35" i="11" s="1"/>
  <c r="J79" i="13"/>
  <c r="J82" i="13"/>
  <c r="J87" i="13"/>
  <c r="T52" i="15"/>
  <c r="S52" i="15" s="1"/>
  <c r="R52" i="15"/>
  <c r="O52" i="15"/>
  <c r="T51" i="15"/>
  <c r="S51" i="15" s="1"/>
  <c r="R51" i="15"/>
  <c r="O51" i="15"/>
  <c r="N51" i="15"/>
  <c r="T50" i="15"/>
  <c r="S50" i="15" s="1"/>
  <c r="R50" i="15"/>
  <c r="J50" i="15"/>
  <c r="T49" i="15"/>
  <c r="S49" i="15" s="1"/>
  <c r="R49" i="15"/>
  <c r="J49" i="15"/>
  <c r="U48" i="15"/>
  <c r="J48" i="15"/>
  <c r="J47" i="15"/>
  <c r="J46" i="15"/>
  <c r="J43" i="15"/>
  <c r="J42" i="15"/>
  <c r="L39" i="15"/>
  <c r="J34" i="15"/>
  <c r="J31" i="15"/>
  <c r="J30" i="15"/>
  <c r="J27" i="15"/>
  <c r="J26" i="15"/>
  <c r="I21" i="15"/>
  <c r="J20" i="15"/>
  <c r="V19" i="15"/>
  <c r="U19" i="15"/>
  <c r="T19" i="15" s="1"/>
  <c r="J19" i="15"/>
  <c r="J18" i="15"/>
  <c r="J17" i="15"/>
  <c r="J14" i="15"/>
  <c r="J13" i="15"/>
  <c r="J12" i="15"/>
  <c r="W11" i="15"/>
  <c r="U11" i="15" s="1"/>
  <c r="T11" i="15"/>
  <c r="R11" i="15" s="1"/>
  <c r="Q11" i="15" s="1"/>
  <c r="J11" i="15"/>
  <c r="U10" i="15"/>
  <c r="T10" i="15" s="1"/>
  <c r="S10" i="15" s="1"/>
  <c r="J10" i="15"/>
  <c r="U9" i="15"/>
  <c r="T9" i="15" s="1"/>
  <c r="P9" i="15" s="1"/>
  <c r="O9" i="15" s="1"/>
  <c r="J9" i="15"/>
  <c r="K41" i="11"/>
  <c r="K48" i="11"/>
  <c r="K49" i="11"/>
  <c r="K40" i="11"/>
  <c r="E24" i="14"/>
  <c r="J10" i="13"/>
  <c r="L10" i="13" s="1"/>
  <c r="J31" i="9"/>
  <c r="J30" i="9"/>
  <c r="W16" i="11"/>
  <c r="U16" i="11" s="1"/>
  <c r="T16" i="11" s="1"/>
  <c r="R16" i="11" s="1"/>
  <c r="Q16" i="11" s="1"/>
  <c r="L19" i="11"/>
  <c r="S19" i="15"/>
  <c r="P10" i="15"/>
  <c r="O10" i="15" s="1"/>
  <c r="S11" i="15"/>
  <c r="W14" i="15"/>
  <c r="U14" i="15" s="1"/>
  <c r="T14" i="15"/>
  <c r="N36" i="11"/>
  <c r="R36" i="11"/>
  <c r="T36" i="11"/>
  <c r="S36" i="11" s="1"/>
  <c r="J103" i="13"/>
  <c r="J90" i="13"/>
  <c r="J84" i="13"/>
  <c r="J42" i="13"/>
  <c r="E43" i="13" s="1"/>
  <c r="J43" i="13" s="1"/>
  <c r="J31" i="13"/>
  <c r="L31" i="13" s="1"/>
  <c r="F3" i="15"/>
  <c r="F5" i="11"/>
  <c r="F6" i="11"/>
  <c r="F7" i="11"/>
  <c r="F3" i="11"/>
  <c r="E21" i="14"/>
  <c r="E20" i="14"/>
  <c r="C21" i="14"/>
  <c r="C20" i="14"/>
  <c r="R37" i="11"/>
  <c r="R35" i="11"/>
  <c r="R34" i="11"/>
  <c r="T37" i="11"/>
  <c r="S37" i="11" s="1"/>
  <c r="O37" i="11"/>
  <c r="O36" i="11" s="1"/>
  <c r="T35" i="11"/>
  <c r="S35" i="11" s="1"/>
  <c r="T34" i="11"/>
  <c r="S34" i="11" s="1"/>
  <c r="U32" i="11"/>
  <c r="U14" i="11"/>
  <c r="T14" i="11" s="1"/>
  <c r="U13" i="11"/>
  <c r="T13" i="11" s="1"/>
  <c r="L54" i="13"/>
  <c r="L55" i="13" s="1"/>
  <c r="L87" i="13"/>
  <c r="L93" i="13"/>
  <c r="L100" i="13"/>
  <c r="L16" i="11"/>
  <c r="L14" i="11"/>
  <c r="H103" i="13"/>
  <c r="H106" i="13" s="1"/>
  <c r="D103" i="13"/>
  <c r="D106" i="13" s="1"/>
  <c r="L28" i="11"/>
  <c r="L13" i="11"/>
  <c r="J55" i="13" l="1"/>
  <c r="J56" i="13" s="1"/>
  <c r="R14" i="11"/>
  <c r="Q14" i="11" s="1"/>
  <c r="S14" i="11"/>
  <c r="P14" i="11"/>
  <c r="O14" i="11" s="1"/>
  <c r="M31" i="11"/>
  <c r="M36" i="11" s="1"/>
  <c r="L20" i="13"/>
  <c r="E11" i="13"/>
  <c r="J11" i="13" s="1"/>
  <c r="J13" i="13" s="1"/>
  <c r="I27" i="11"/>
  <c r="E32" i="13"/>
  <c r="J32" i="13" s="1"/>
  <c r="J35" i="13" s="1"/>
  <c r="S13" i="11"/>
  <c r="P13" i="11"/>
  <c r="O13" i="11" s="1"/>
  <c r="J45" i="13"/>
  <c r="J46" i="13"/>
  <c r="J44" i="13"/>
  <c r="J47" i="13" s="1"/>
  <c r="P16" i="11"/>
  <c r="O16" i="11" s="1"/>
  <c r="S16" i="11"/>
  <c r="P14" i="15"/>
  <c r="O14" i="15" s="1"/>
  <c r="R14" i="15"/>
  <c r="Q14" i="15" s="1"/>
  <c r="S14" i="15"/>
  <c r="R19" i="15"/>
  <c r="Q19" i="15" s="1"/>
  <c r="P19" i="15"/>
  <c r="O19" i="15" s="1"/>
  <c r="J68" i="13"/>
  <c r="J70" i="13"/>
  <c r="J69" i="13"/>
  <c r="J23" i="13"/>
  <c r="J22" i="13"/>
  <c r="J24" i="13"/>
  <c r="J14" i="13"/>
  <c r="J12" i="13"/>
  <c r="R13" i="11"/>
  <c r="Q13" i="11" s="1"/>
  <c r="P11" i="15"/>
  <c r="O11" i="15" s="1"/>
  <c r="R10" i="15"/>
  <c r="Q10" i="15" s="1"/>
  <c r="S9" i="15"/>
  <c r="R9" i="15"/>
  <c r="Q9" i="15" s="1"/>
  <c r="J21" i="15"/>
  <c r="I37" i="15"/>
  <c r="J57" i="13" l="1"/>
  <c r="J59" i="13" s="1"/>
  <c r="J60" i="13" s="1"/>
  <c r="J61" i="13" s="1"/>
  <c r="K19" i="11" s="1"/>
  <c r="M19" i="11" s="1"/>
  <c r="J58" i="13"/>
  <c r="J33" i="13"/>
  <c r="J34" i="13"/>
  <c r="J36" i="13" s="1"/>
  <c r="J25" i="13"/>
  <c r="J26" i="13" s="1"/>
  <c r="J27" i="13" s="1"/>
  <c r="K14" i="11" s="1"/>
  <c r="M14" i="11" s="1"/>
  <c r="J27" i="11"/>
  <c r="M27" i="11" s="1"/>
  <c r="I28" i="11"/>
  <c r="J28" i="11" s="1"/>
  <c r="M28" i="11" s="1"/>
  <c r="J71" i="13"/>
  <c r="J72" i="13" s="1"/>
  <c r="J73" i="13" s="1"/>
  <c r="K20" i="11" s="1"/>
  <c r="M20" i="11" s="1"/>
  <c r="J48" i="13"/>
  <c r="J49" i="13" s="1"/>
  <c r="K16" i="11" s="1"/>
  <c r="J15" i="13"/>
  <c r="J16" i="13" s="1"/>
  <c r="J17" i="13" s="1"/>
  <c r="K13" i="11" s="1"/>
  <c r="M13" i="11" s="1"/>
  <c r="J37" i="15"/>
  <c r="I38" i="15"/>
  <c r="F22" i="9"/>
  <c r="M22" i="11" l="1"/>
  <c r="F18" i="9" s="1"/>
  <c r="J37" i="13"/>
  <c r="K15" i="11" s="1"/>
  <c r="M15" i="11" s="1"/>
  <c r="M29" i="11"/>
  <c r="F21" i="9" s="1"/>
  <c r="F20" i="9" s="1"/>
  <c r="I39" i="15"/>
  <c r="J39" i="15" s="1"/>
  <c r="J38" i="15"/>
  <c r="J38" i="13" l="1"/>
  <c r="M16" i="11" s="1"/>
  <c r="M17" i="11" s="1"/>
  <c r="M23" i="11" s="1"/>
  <c r="M37" i="11"/>
  <c r="F17" i="9" l="1"/>
  <c r="F16" i="9" s="1"/>
  <c r="J13" i="9" l="1"/>
  <c r="F24" i="9"/>
  <c r="J16" i="9" s="1"/>
  <c r="F25" i="9" l="1"/>
  <c r="F26" i="9" s="1"/>
  <c r="F28" i="9" s="1"/>
  <c r="J20" i="9"/>
  <c r="N37" i="11" l="1"/>
  <c r="N38" i="11" s="1"/>
  <c r="N39" i="11" s="1"/>
  <c r="F27" i="9"/>
  <c r="N52" i="15"/>
  <c r="N53" i="15" s="1"/>
  <c r="N54" i="15" s="1"/>
  <c r="J29" i="9"/>
  <c r="O34" i="15" l="1"/>
  <c r="E23" i="14"/>
</calcChain>
</file>

<file path=xl/sharedStrings.xml><?xml version="1.0" encoding="utf-8"?>
<sst xmlns="http://schemas.openxmlformats.org/spreadsheetml/2006/main" count="545" uniqueCount="204">
  <si>
    <t>:</t>
  </si>
  <si>
    <t>B.</t>
  </si>
  <si>
    <t>GRAND TOTAL</t>
  </si>
  <si>
    <t>Terbilang</t>
  </si>
  <si>
    <t>A</t>
  </si>
  <si>
    <t>Laporan Akhir</t>
  </si>
  <si>
    <t>R E K A P I T U L A S I</t>
  </si>
  <si>
    <t>NO.</t>
  </si>
  <si>
    <t>HARGA SATUAN (Rp)</t>
  </si>
  <si>
    <t xml:space="preserve">A. </t>
  </si>
  <si>
    <t>JUMLAH HARGA DIBULATKAN</t>
  </si>
  <si>
    <t>URAIAN PEKERJAAN</t>
  </si>
  <si>
    <t>TOTAL HARGA (Rp)</t>
  </si>
  <si>
    <t>B</t>
  </si>
  <si>
    <t>C</t>
  </si>
  <si>
    <t>TOTAL BIAYA LANGSUNG PERSONIL</t>
  </si>
  <si>
    <t>TOTAL BIAYA LANGSUNG NON PERSONIL</t>
  </si>
  <si>
    <t>JUMLAH BIAYA</t>
  </si>
  <si>
    <t>D</t>
  </si>
  <si>
    <t>E</t>
  </si>
  <si>
    <t>JUMLAH ORANG BULAN</t>
  </si>
  <si>
    <t>Laporan Pendahuluan</t>
  </si>
  <si>
    <t>BIAYA LANGSUNG PERSONIL</t>
  </si>
  <si>
    <t>A.1.</t>
  </si>
  <si>
    <t>OB</t>
  </si>
  <si>
    <t>BIAYA LANGSUNG NON PERSONIL</t>
  </si>
  <si>
    <t>JUMLAH HARGA      (Rp)</t>
  </si>
  <si>
    <t>B.1</t>
  </si>
  <si>
    <t>Biaya Operasional Kantor dan ATK</t>
  </si>
  <si>
    <t>Biaya alat Tulis Kantor</t>
  </si>
  <si>
    <t>B.2</t>
  </si>
  <si>
    <t>Biaya Laporan</t>
  </si>
  <si>
    <t>Buku</t>
  </si>
  <si>
    <t>Flash Disk</t>
  </si>
  <si>
    <t>Buah</t>
  </si>
  <si>
    <t>A.</t>
  </si>
  <si>
    <t>%</t>
  </si>
  <si>
    <t xml:space="preserve">Pekerjaan </t>
  </si>
  <si>
    <t>Biaya sewa Kenderaan roda dua</t>
  </si>
  <si>
    <t>JUMLAH SUB A.1….</t>
  </si>
  <si>
    <t>JUMLAH SUB B.1….</t>
  </si>
  <si>
    <t>HARGA PERKIRAAN SENDIRI (HPS)</t>
  </si>
  <si>
    <t xml:space="preserve">KERTAS KERJA / ANALISA HPS </t>
  </si>
  <si>
    <t>Analisa Biaya Langsung Personil</t>
  </si>
  <si>
    <t>-</t>
  </si>
  <si>
    <t>x</t>
  </si>
  <si>
    <t>=</t>
  </si>
  <si>
    <t>Gaji Dasar</t>
  </si>
  <si>
    <t>Beban Biaya Sosial (BBS)</t>
  </si>
  <si>
    <t>GD</t>
  </si>
  <si>
    <t>Beban Biaya Umum(BBU)</t>
  </si>
  <si>
    <t>Tunjangan</t>
  </si>
  <si>
    <t>Keuntungan</t>
  </si>
  <si>
    <t>(GD+BBS+BBU)</t>
  </si>
  <si>
    <t>Jumlah</t>
  </si>
  <si>
    <t>Pembulatan</t>
  </si>
  <si>
    <t>Analisa Biaya Langsung Non Personil</t>
  </si>
  <si>
    <t>Sewa Kendaraan Roda Empat @ 1 Unit</t>
  </si>
  <si>
    <t>Sewa Kendaraan Roda Dua @ 1 Unit</t>
  </si>
  <si>
    <t>Biaya Komunikasi</t>
  </si>
  <si>
    <t>Biaya Alat Tulis Kantor (ATK)</t>
  </si>
  <si>
    <t xml:space="preserve">Biaya  Komputer  &amp; Printer Consumables </t>
  </si>
  <si>
    <t>Biaya Laporan Pendahuluan</t>
  </si>
  <si>
    <t>Biaya Laporan Bulanan</t>
  </si>
  <si>
    <t>Biaya Laporan Akhir</t>
  </si>
  <si>
    <t>Biaya Laporan Teknis (Khusus)</t>
  </si>
  <si>
    <t>Biaya Flash disk</t>
  </si>
  <si>
    <t>Surveyor</t>
  </si>
  <si>
    <t>Bln.</t>
  </si>
  <si>
    <t>Ls.</t>
  </si>
  <si>
    <t>Kegiatan</t>
  </si>
  <si>
    <t>JUMLAH BULAN/ HARI</t>
  </si>
  <si>
    <t>SATUAN (ORG. BULAN/ HARI)</t>
  </si>
  <si>
    <t>U  R  A  I  A  N</t>
  </si>
  <si>
    <t>VOLUME</t>
  </si>
  <si>
    <t>Upah per Hari (Rp)</t>
  </si>
  <si>
    <t>Upah per Minggu (Rp)</t>
  </si>
  <si>
    <t>Upah per Bulan (Rp)</t>
  </si>
  <si>
    <t>Billing Rate x Indeks</t>
  </si>
  <si>
    <t>Indeks</t>
  </si>
  <si>
    <t xml:space="preserve">Billing Rate </t>
  </si>
  <si>
    <t>Kualifikasi</t>
  </si>
  <si>
    <t>Dibulatkan</t>
  </si>
  <si>
    <t>Hari kerja = 26 Hari/Bln</t>
  </si>
  <si>
    <t>Diambil</t>
  </si>
  <si>
    <t>SUMUT</t>
  </si>
  <si>
    <t>Ahli Muda 5 tahun</t>
  </si>
  <si>
    <t>Operator Komputer</t>
  </si>
  <si>
    <t>Tenaga Ahli (Professional)</t>
  </si>
  <si>
    <t>A.1. TENAGA AHLI (PROFESSIONAL)</t>
  </si>
  <si>
    <t>Tahun Anggaran</t>
  </si>
  <si>
    <t>Lokasi</t>
  </si>
  <si>
    <t xml:space="preserve">Waktu </t>
  </si>
  <si>
    <t xml:space="preserve">:  </t>
  </si>
  <si>
    <t>Sumber Dana</t>
  </si>
  <si>
    <t>Laporan Bulanan</t>
  </si>
  <si>
    <t>APBD TA 2023</t>
  </si>
  <si>
    <t>TAHUN ANGGARAN 2023</t>
  </si>
  <si>
    <t>0,905 (Indeks Provinsi Sumatera Utara)</t>
  </si>
  <si>
    <t>0,95 (Indeks Provinsi Sumatera Utara)</t>
  </si>
  <si>
    <t>Gaji Operator Komputer @ 1 orang</t>
  </si>
  <si>
    <t>Pesuruh Kantor</t>
  </si>
  <si>
    <t>Biaya sewa Kenderaan roda empat</t>
  </si>
  <si>
    <t>Laporan Antara</t>
  </si>
  <si>
    <t>B.3</t>
  </si>
  <si>
    <t xml:space="preserve">Theodolite </t>
  </si>
  <si>
    <t>Waterpass</t>
  </si>
  <si>
    <t>Penyelidikan tanah</t>
  </si>
  <si>
    <t xml:space="preserve">Pembuatan maket </t>
  </si>
  <si>
    <t>JUMLAH SUB B.2….</t>
  </si>
  <si>
    <t>JUMLAH SUB B.3….</t>
  </si>
  <si>
    <t>JUMLAH SUB B.4….</t>
  </si>
  <si>
    <t>Pembuatan maket master plan</t>
  </si>
  <si>
    <t>B.4</t>
  </si>
  <si>
    <t>B.5</t>
  </si>
  <si>
    <t>B.6</t>
  </si>
  <si>
    <t>JUMLAH SUB B.6 ….</t>
  </si>
  <si>
    <t>JUMLAH SUB B.5….</t>
  </si>
  <si>
    <t xml:space="preserve">JUMLAH BIAYA LANGSUNG NON PERSONIL (B.1+B.2+B.3+B.4+B.5+B.6) ....................... </t>
  </si>
  <si>
    <t>PPN 11%</t>
  </si>
  <si>
    <t>DIBULATKAN</t>
  </si>
  <si>
    <t>Hari</t>
  </si>
  <si>
    <t>Biaya Sondir+laporan</t>
  </si>
  <si>
    <t>Ls</t>
  </si>
  <si>
    <t>Biaya Mobilisasi+Demobilisasi+Moving onsite</t>
  </si>
  <si>
    <t>Biaya Pengumpulan Data</t>
  </si>
  <si>
    <t>Biaya Sewa Peralatan Penunjang</t>
  </si>
  <si>
    <t>Dibuat oleh :</t>
  </si>
  <si>
    <t>Titik</t>
  </si>
  <si>
    <t xml:space="preserve">Ahli Struktur </t>
  </si>
  <si>
    <t xml:space="preserve">Arsitek </t>
  </si>
  <si>
    <t xml:space="preserve">Team Leader </t>
  </si>
  <si>
    <t>Biaya survey Topografi dan penggambaran</t>
  </si>
  <si>
    <t>Administrasi/keuangan</t>
  </si>
  <si>
    <t xml:space="preserve">JUMLAH BIAYA LANGSUNG PERSONIL (A.1 + A.2 )....................... </t>
  </si>
  <si>
    <t>A.2</t>
  </si>
  <si>
    <t>Tahun  2022</t>
  </si>
  <si>
    <t>A.2. TENAGA PENDUKUNG</t>
  </si>
  <si>
    <t xml:space="preserve">Ahli Utilitas (Mekanikal atau Elektrikal) </t>
  </si>
  <si>
    <t>Ahli Tata Ruang Luar</t>
  </si>
  <si>
    <t>Biaya Diskusi dan Koordinasi antar instansi/Expose</t>
  </si>
  <si>
    <t>Standar Mentri PUPR Tahun 2022</t>
  </si>
  <si>
    <t>0,964 (Indeks Provinsi Sumatera Utara)</t>
  </si>
  <si>
    <t>Drafter CAD/GIS</t>
  </si>
  <si>
    <t xml:space="preserve">Ahli Manajeman/Cost Estimator </t>
  </si>
  <si>
    <t>Standar INKINDO 2023</t>
  </si>
  <si>
    <t>ls</t>
  </si>
  <si>
    <t>HPS</t>
  </si>
  <si>
    <t>JUMLAH SUB A.2 ….</t>
  </si>
  <si>
    <t>TOTAL VOLUME</t>
  </si>
  <si>
    <t>G</t>
  </si>
  <si>
    <t>H = F x G</t>
  </si>
  <si>
    <t>F = C x E</t>
  </si>
  <si>
    <t>Asisten Tenaga Ahli dan Tenaga Pendukung</t>
  </si>
  <si>
    <t>120 (seratus dua puluh) Hari Kalender</t>
  </si>
  <si>
    <t>DAFTAR URAIAN SINGKAT PEKERJAAN</t>
  </si>
  <si>
    <t>PEMERINTAH PROVINSI SUMATERA UTARA</t>
  </si>
  <si>
    <t>DINAS PEMUDA DAN OLAHRAGA</t>
  </si>
  <si>
    <t>Medan</t>
  </si>
  <si>
    <t>Supervision Engineer</t>
  </si>
  <si>
    <t xml:space="preserve">Ahli Mekanikal Elektrikal </t>
  </si>
  <si>
    <t>Tenaga Pendukung</t>
  </si>
  <si>
    <t>Inspector</t>
  </si>
  <si>
    <t>JUMLAH SUB B.1 ….</t>
  </si>
  <si>
    <t xml:space="preserve">JUMLAH BIAYA LANGSUNG NON PERSONIL (B.1+B.2) ....................... </t>
  </si>
  <si>
    <t>B.1. BIAYA OPERASIONAL KANTOR DAN ATK</t>
  </si>
  <si>
    <t>B.2. BIAYA LAPORAN</t>
  </si>
  <si>
    <t>JADWAL WAKTU PELAKSANAAN</t>
  </si>
  <si>
    <t>PEKERJAAN</t>
  </si>
  <si>
    <t>LOKASI</t>
  </si>
  <si>
    <t>TAHUN ANGGARAN</t>
  </si>
  <si>
    <t>NO</t>
  </si>
  <si>
    <t xml:space="preserve"> BULAN I</t>
  </si>
  <si>
    <t xml:space="preserve"> BULAN II</t>
  </si>
  <si>
    <t xml:space="preserve"> BULAN III</t>
  </si>
  <si>
    <t xml:space="preserve"> BULAN IV</t>
  </si>
  <si>
    <t>Keterangan</t>
  </si>
  <si>
    <t xml:space="preserve">MINGGU </t>
  </si>
  <si>
    <t>I</t>
  </si>
  <si>
    <t>II</t>
  </si>
  <si>
    <t>III</t>
  </si>
  <si>
    <t>IV</t>
  </si>
  <si>
    <t>Persiapan dan Penyusunan Program</t>
  </si>
  <si>
    <t xml:space="preserve">Pelaksanaan Pengawasan  Lapangan </t>
  </si>
  <si>
    <t>Pelaporan</t>
  </si>
  <si>
    <t>Survey Lapangan (MC.0)</t>
  </si>
  <si>
    <t>Gaji Inspector @ 1 orang, Pengalaman Kerja1- 3 Tahun (non ska)</t>
  </si>
  <si>
    <t>Ahli K3 Konstruksi</t>
  </si>
  <si>
    <t>Empat Ratus Juta Rupiah</t>
  </si>
  <si>
    <t>Gaji Tenaga Team Leader S-1 @ 1 orang, Pengalaman Kerja 5 Tahun (ahli madya)</t>
  </si>
  <si>
    <t>Gaji Tenaga Ahli Mekanikal Elektrikal ,  S-1 @ 1 orang, Pengalaman Kerja 3 Tahun (ahli madya)</t>
  </si>
  <si>
    <t>Gaji Tenaga Ahli K3 Konstruksi ,  S-1 @ 1 orang, Pengalaman Kerja 1-3 Tahun (ahli muda)</t>
  </si>
  <si>
    <t>Gaji Tenaga Ahli Teknik Struktur ,  S-1 @ 1 orang, Pengalaman Kerja 3 Tahun (ahli muda)</t>
  </si>
  <si>
    <t>Laporan Mingguan &amp; Bulanan</t>
  </si>
  <si>
    <t>Laporan Dokumentasi Foto</t>
  </si>
  <si>
    <t>Hardisk 500 Gb</t>
  </si>
  <si>
    <t>Belanja Jasa Konsultansi Pengawasan Rehab Gedung Bowling</t>
  </si>
  <si>
    <t>Medan, ...        Februari 2023</t>
  </si>
  <si>
    <t xml:space="preserve">Belanja Jasa Konsultansi Pengawasan Rehab Gedung Bowling </t>
  </si>
  <si>
    <t>Pejabat Pembuat Komitmen (PPK)</t>
  </si>
  <si>
    <t>Bidang Sarana Prasarana dan Kemitraan Disporasu</t>
  </si>
  <si>
    <t>ISMAIL, SH, MSP</t>
  </si>
  <si>
    <t>Nip. 19791112 200701 1 004</t>
  </si>
  <si>
    <t>Dinas Kepemudaan dan Keolahragaan Provinsi Sumatera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</si>
</sst>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[$Rp-421]* #,##0.00_);_([$Rp-421]* \(#,##0.00\);_([$Rp-421]* &quot;-&quot;??_);_(@_)"/>
    <numFmt numFmtId="169" formatCode="0_)"/>
    <numFmt numFmtId="170" formatCode="_-* #,##0.00_-;\-* #,##0.00_-;_-* &quot;-&quot;_-;_-@_-"/>
    <numFmt numFmtId="171" formatCode="_(&quot;Rp&quot;* #,##0.00_);_(&quot;Rp&quot;* \(#,##0.00\);_(&quot;Rp&quot;* &quot;-&quot;_);_(@_)"/>
    <numFmt numFmtId="172" formatCode="_-[$Rp-3809]* #,##0.00_-;\-[$Rp-3809]* #,##0.00_-;_-[$Rp-3809]* &quot;-&quot;??_-;_-@_-"/>
  </numFmts>
  <fonts count="6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Gadugi"/>
      <family val="2"/>
    </font>
    <font>
      <sz val="10"/>
      <name val="Arial"/>
      <family val="2"/>
    </font>
    <font>
      <sz val="10"/>
      <name val="Gadugi"/>
      <family val="2"/>
    </font>
    <font>
      <b/>
      <sz val="12"/>
      <name val="Gadugi"/>
      <family val="2"/>
    </font>
    <font>
      <b/>
      <sz val="16"/>
      <name val="Gadugi"/>
      <family val="2"/>
    </font>
    <font>
      <b/>
      <sz val="11"/>
      <name val="Gadugi"/>
      <family val="2"/>
    </font>
    <font>
      <sz val="11"/>
      <name val="Gadug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name val="Arial"/>
      <family val="2"/>
    </font>
    <font>
      <sz val="12"/>
      <name val="BatangChe"/>
      <family val="3"/>
    </font>
    <font>
      <sz val="10"/>
      <name val="Arial"/>
      <family val="2"/>
    </font>
    <font>
      <sz val="10"/>
      <name val="BatangChe"/>
      <family val="3"/>
    </font>
    <font>
      <b/>
      <sz val="22"/>
      <name val="BatangChe"/>
      <family val="3"/>
    </font>
    <font>
      <b/>
      <vertAlign val="superscript"/>
      <sz val="22"/>
      <name val="BatangChe"/>
      <family val="3"/>
    </font>
    <font>
      <b/>
      <sz val="24"/>
      <name val="BatangChe"/>
      <family val="3"/>
    </font>
    <font>
      <b/>
      <vertAlign val="superscript"/>
      <sz val="16"/>
      <name val="BatangChe"/>
      <family val="3"/>
    </font>
    <font>
      <b/>
      <u/>
      <sz val="20"/>
      <name val="BatangChe"/>
      <family val="3"/>
    </font>
    <font>
      <b/>
      <sz val="20"/>
      <name val="BatangChe"/>
      <family val="3"/>
    </font>
    <font>
      <b/>
      <sz val="12"/>
      <name val="BatangChe"/>
      <family val="3"/>
    </font>
    <font>
      <b/>
      <sz val="10"/>
      <name val="BatangChe"/>
      <family val="3"/>
    </font>
    <font>
      <sz val="14"/>
      <name val="BatangChe"/>
      <family val="3"/>
    </font>
    <font>
      <b/>
      <sz val="14"/>
      <name val="BatangChe"/>
      <family val="3"/>
    </font>
    <font>
      <b/>
      <sz val="26"/>
      <name val="BatangChe"/>
      <family val="3"/>
    </font>
    <font>
      <sz val="26"/>
      <name val="BatangChe"/>
      <family val="3"/>
    </font>
    <font>
      <sz val="11"/>
      <color theme="1"/>
      <name val="BatangChe"/>
      <family val="3"/>
    </font>
    <font>
      <sz val="11"/>
      <name val="BatangChe"/>
      <family val="3"/>
    </font>
    <font>
      <b/>
      <sz val="11"/>
      <color theme="1"/>
      <name val="BatangChe"/>
      <family val="3"/>
    </font>
    <font>
      <b/>
      <sz val="11"/>
      <color rgb="FF002060"/>
      <name val="BatangChe"/>
      <family val="3"/>
    </font>
    <font>
      <b/>
      <sz val="14"/>
      <color rgb="FFFF0000"/>
      <name val="BatangChe"/>
      <family val="3"/>
    </font>
    <font>
      <b/>
      <sz val="12"/>
      <color rgb="FF002060"/>
      <name val="BatangChe"/>
      <family val="3"/>
    </font>
    <font>
      <b/>
      <sz val="12"/>
      <color theme="1"/>
      <name val="BatangChe"/>
      <family val="3"/>
    </font>
    <font>
      <sz val="12"/>
      <color theme="1"/>
      <name val="BatangChe"/>
      <family val="3"/>
    </font>
    <font>
      <b/>
      <sz val="18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i/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u/>
      <sz val="11"/>
      <color indexed="8"/>
      <name val="Arial Narrow"/>
      <family val="2"/>
    </font>
    <font>
      <b/>
      <u/>
      <sz val="12"/>
      <name val="Arial Narrow"/>
      <family val="2"/>
    </font>
    <font>
      <sz val="11"/>
      <color indexed="8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sz val="16"/>
      <name val="Arial"/>
      <family val="2"/>
    </font>
    <font>
      <b/>
      <u/>
      <sz val="2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name val="Book Antiqua"/>
      <family val="1"/>
    </font>
    <font>
      <sz val="12"/>
      <name val="Book Antiqua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Up">
        <bgColor indexed="22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1" fillId="0" borderId="0"/>
    <xf numFmtId="9" fontId="12" fillId="0" borderId="0" applyFont="0" applyFill="0" applyBorder="0" applyAlignment="0" applyProtection="0"/>
    <xf numFmtId="2" fontId="13" fillId="7" borderId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 applyProtection="0"/>
    <xf numFmtId="42" fontId="67" fillId="0" borderId="0" applyFont="0" applyFill="0" applyBorder="0" applyAlignment="0" applyProtection="0"/>
  </cellStyleXfs>
  <cellXfs count="433">
    <xf numFmtId="0" fontId="0" fillId="0" borderId="0" xfId="0"/>
    <xf numFmtId="0" fontId="6" fillId="0" borderId="0" xfId="4" applyFont="1"/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164" fontId="10" fillId="0" borderId="0" xfId="6" applyFont="1" applyAlignment="1">
      <alignment vertical="center"/>
    </xf>
    <xf numFmtId="165" fontId="10" fillId="0" borderId="0" xfId="5" applyFont="1" applyAlignment="1">
      <alignment horizontal="center" vertical="center"/>
    </xf>
    <xf numFmtId="168" fontId="10" fillId="0" borderId="7" xfId="5" applyNumberFormat="1" applyFont="1" applyBorder="1" applyAlignment="1">
      <alignment vertical="center"/>
    </xf>
    <xf numFmtId="0" fontId="9" fillId="0" borderId="0" xfId="3" applyFont="1" applyAlignment="1">
      <alignment horizontal="right" vertical="center"/>
    </xf>
    <xf numFmtId="165" fontId="9" fillId="0" borderId="0" xfId="5" applyFont="1" applyAlignment="1">
      <alignment horizontal="center" vertical="center"/>
    </xf>
    <xf numFmtId="168" fontId="9" fillId="0" borderId="61" xfId="5" applyNumberFormat="1" applyFont="1" applyBorder="1" applyAlignment="1">
      <alignment vertical="center"/>
    </xf>
    <xf numFmtId="168" fontId="9" fillId="0" borderId="0" xfId="5" applyNumberFormat="1" applyFont="1" applyBorder="1" applyAlignment="1">
      <alignment vertical="center"/>
    </xf>
    <xf numFmtId="164" fontId="10" fillId="2" borderId="0" xfId="6" applyFont="1" applyFill="1" applyAlignment="1">
      <alignment vertical="center"/>
    </xf>
    <xf numFmtId="165" fontId="10" fillId="2" borderId="0" xfId="5" applyFont="1" applyFill="1" applyAlignment="1">
      <alignment horizontal="center" vertical="center"/>
    </xf>
    <xf numFmtId="168" fontId="10" fillId="2" borderId="7" xfId="5" applyNumberFormat="1" applyFont="1" applyFill="1" applyBorder="1" applyAlignment="1">
      <alignment vertical="center"/>
    </xf>
    <xf numFmtId="0" fontId="9" fillId="2" borderId="0" xfId="7" applyFont="1" applyFill="1" applyAlignment="1">
      <alignment horizontal="right" vertical="center"/>
    </xf>
    <xf numFmtId="165" fontId="9" fillId="2" borderId="0" xfId="5" applyFont="1" applyFill="1" applyAlignment="1">
      <alignment horizontal="center" vertical="center"/>
    </xf>
    <xf numFmtId="168" fontId="9" fillId="0" borderId="0" xfId="3" applyNumberFormat="1" applyFont="1" applyAlignment="1">
      <alignment vertical="center"/>
    </xf>
    <xf numFmtId="165" fontId="10" fillId="0" borderId="0" xfId="5" applyFont="1" applyAlignment="1">
      <alignment vertical="center"/>
    </xf>
    <xf numFmtId="165" fontId="10" fillId="0" borderId="0" xfId="5" applyFont="1" applyBorder="1" applyAlignment="1">
      <alignment horizontal="left" vertical="center" wrapText="1"/>
    </xf>
    <xf numFmtId="0" fontId="10" fillId="2" borderId="0" xfId="3" applyFont="1" applyFill="1" applyAlignment="1">
      <alignment vertical="center"/>
    </xf>
    <xf numFmtId="165" fontId="10" fillId="2" borderId="0" xfId="5" applyFont="1" applyFill="1" applyAlignment="1">
      <alignment vertical="center"/>
    </xf>
    <xf numFmtId="0" fontId="10" fillId="2" borderId="0" xfId="3" applyFont="1" applyFill="1" applyAlignment="1">
      <alignment horizontal="right" vertical="center"/>
    </xf>
    <xf numFmtId="0" fontId="10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167" fontId="10" fillId="0" borderId="0" xfId="6" applyNumberFormat="1" applyFont="1" applyAlignment="1">
      <alignment vertical="center"/>
    </xf>
    <xf numFmtId="43" fontId="6" fillId="0" borderId="0" xfId="4" applyNumberFormat="1" applyFont="1"/>
    <xf numFmtId="164" fontId="6" fillId="0" borderId="0" xfId="4" applyNumberFormat="1" applyFont="1"/>
    <xf numFmtId="0" fontId="14" fillId="7" borderId="0" xfId="10" applyNumberFormat="1" applyFont="1" applyAlignment="1">
      <alignment vertical="center"/>
    </xf>
    <xf numFmtId="0" fontId="16" fillId="0" borderId="0" xfId="11" applyFont="1" applyAlignment="1">
      <alignment vertical="center"/>
    </xf>
    <xf numFmtId="0" fontId="17" fillId="7" borderId="0" xfId="10" applyNumberFormat="1" applyFont="1" applyAlignment="1">
      <alignment vertical="center"/>
    </xf>
    <xf numFmtId="0" fontId="18" fillId="7" borderId="0" xfId="10" applyNumberFormat="1" applyFont="1" applyAlignment="1">
      <alignment vertical="center"/>
    </xf>
    <xf numFmtId="0" fontId="22" fillId="7" borderId="0" xfId="10" applyNumberFormat="1" applyFont="1" applyAlignment="1">
      <alignment vertical="center"/>
    </xf>
    <xf numFmtId="0" fontId="22" fillId="7" borderId="0" xfId="10" applyNumberFormat="1" applyFont="1" applyAlignment="1">
      <alignment horizontal="center" vertical="center"/>
    </xf>
    <xf numFmtId="0" fontId="23" fillId="0" borderId="0" xfId="11" applyFont="1" applyAlignment="1">
      <alignment vertical="center"/>
    </xf>
    <xf numFmtId="0" fontId="23" fillId="0" borderId="0" xfId="11" quotePrefix="1" applyFont="1" applyAlignment="1">
      <alignment vertical="center"/>
    </xf>
    <xf numFmtId="171" fontId="24" fillId="0" borderId="0" xfId="12" applyNumberFormat="1" applyFont="1" applyAlignment="1">
      <alignment vertical="center"/>
    </xf>
    <xf numFmtId="0" fontId="23" fillId="0" borderId="0" xfId="11" applyFont="1" applyAlignment="1">
      <alignment horizontal="center" vertical="center"/>
    </xf>
    <xf numFmtId="0" fontId="23" fillId="0" borderId="0" xfId="11" applyFont="1" applyAlignment="1">
      <alignment horizontal="left" vertical="center"/>
    </xf>
    <xf numFmtId="0" fontId="25" fillId="7" borderId="0" xfId="10" applyNumberFormat="1" applyFont="1" applyAlignment="1">
      <alignment vertical="center"/>
    </xf>
    <xf numFmtId="0" fontId="26" fillId="7" borderId="0" xfId="10" applyNumberFormat="1" applyFont="1" applyAlignment="1">
      <alignment vertical="center"/>
    </xf>
    <xf numFmtId="0" fontId="26" fillId="7" borderId="0" xfId="10" applyNumberFormat="1" applyFont="1" applyAlignment="1">
      <alignment horizontal="left" vertical="center"/>
    </xf>
    <xf numFmtId="0" fontId="25" fillId="7" borderId="0" xfId="10" quotePrefix="1" applyNumberFormat="1" applyFont="1" applyAlignment="1">
      <alignment vertical="center"/>
    </xf>
    <xf numFmtId="0" fontId="26" fillId="7" borderId="0" xfId="10" quotePrefix="1" applyNumberFormat="1" applyFont="1" applyAlignment="1">
      <alignment vertical="center"/>
    </xf>
    <xf numFmtId="0" fontId="26" fillId="7" borderId="0" xfId="10" applyNumberFormat="1" applyFont="1" applyAlignment="1">
      <alignment vertical="center" wrapText="1"/>
    </xf>
    <xf numFmtId="0" fontId="23" fillId="7" borderId="0" xfId="10" quotePrefix="1" applyNumberFormat="1" applyFont="1" applyAlignment="1">
      <alignment vertical="center"/>
    </xf>
    <xf numFmtId="0" fontId="14" fillId="7" borderId="0" xfId="10" quotePrefix="1" applyNumberFormat="1" applyFont="1" applyAlignment="1">
      <alignment vertical="center"/>
    </xf>
    <xf numFmtId="0" fontId="25" fillId="7" borderId="0" xfId="10" quotePrefix="1" applyNumberFormat="1" applyFont="1" applyAlignment="1">
      <alignment horizontal="center" vertical="center"/>
    </xf>
    <xf numFmtId="0" fontId="26" fillId="7" borderId="0" xfId="10" quotePrefix="1" applyNumberFormat="1" applyFont="1" applyAlignment="1">
      <alignment horizontal="center" vertical="center"/>
    </xf>
    <xf numFmtId="0" fontId="23" fillId="7" borderId="0" xfId="10" applyNumberFormat="1" applyFont="1" applyAlignment="1">
      <alignment vertical="center"/>
    </xf>
    <xf numFmtId="0" fontId="25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0" fontId="31" fillId="0" borderId="11" xfId="2" applyNumberFormat="1" applyFont="1" applyBorder="1" applyAlignment="1">
      <alignment horizontal="center" vertical="center"/>
    </xf>
    <xf numFmtId="170" fontId="31" fillId="0" borderId="28" xfId="2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0" fillId="0" borderId="7" xfId="3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/>
    </xf>
    <xf numFmtId="165" fontId="31" fillId="0" borderId="36" xfId="1" applyFont="1" applyBorder="1" applyAlignment="1">
      <alignment horizontal="center" vertical="center" wrapText="1"/>
    </xf>
    <xf numFmtId="170" fontId="32" fillId="0" borderId="65" xfId="2" applyNumberFormat="1" applyFont="1" applyBorder="1" applyAlignment="1">
      <alignment horizontal="center" vertical="center" wrapText="1"/>
    </xf>
    <xf numFmtId="170" fontId="29" fillId="0" borderId="36" xfId="2" applyNumberFormat="1" applyFont="1" applyBorder="1" applyAlignment="1">
      <alignment horizontal="center" vertical="center" wrapText="1"/>
    </xf>
    <xf numFmtId="170" fontId="32" fillId="0" borderId="30" xfId="2" applyNumberFormat="1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29" fillId="0" borderId="66" xfId="0" applyFont="1" applyBorder="1" applyAlignment="1">
      <alignment horizontal="center" vertical="center"/>
    </xf>
    <xf numFmtId="165" fontId="31" fillId="0" borderId="66" xfId="1" applyFont="1" applyBorder="1" applyAlignment="1">
      <alignment horizontal="center" vertical="center" wrapText="1"/>
    </xf>
    <xf numFmtId="170" fontId="32" fillId="0" borderId="17" xfId="2" applyNumberFormat="1" applyFont="1" applyBorder="1" applyAlignment="1">
      <alignment horizontal="center" vertical="center" wrapText="1"/>
    </xf>
    <xf numFmtId="170" fontId="29" fillId="0" borderId="67" xfId="2" applyNumberFormat="1" applyFont="1" applyBorder="1" applyAlignment="1">
      <alignment horizontal="center" vertical="center" wrapText="1"/>
    </xf>
    <xf numFmtId="0" fontId="30" fillId="0" borderId="5" xfId="3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/>
    </xf>
    <xf numFmtId="165" fontId="31" fillId="0" borderId="67" xfId="1" applyFont="1" applyBorder="1" applyAlignment="1">
      <alignment horizontal="center" vertical="center" wrapText="1"/>
    </xf>
    <xf numFmtId="165" fontId="34" fillId="0" borderId="65" xfId="0" applyNumberFormat="1" applyFont="1" applyBorder="1" applyAlignment="1">
      <alignment vertical="center"/>
    </xf>
    <xf numFmtId="165" fontId="35" fillId="6" borderId="0" xfId="2" applyNumberFormat="1" applyFont="1" applyFill="1" applyBorder="1" applyAlignment="1">
      <alignment vertical="center"/>
    </xf>
    <xf numFmtId="170" fontId="29" fillId="0" borderId="0" xfId="2" applyNumberFormat="1" applyFont="1" applyBorder="1" applyAlignment="1">
      <alignment vertical="center"/>
    </xf>
    <xf numFmtId="165" fontId="29" fillId="0" borderId="0" xfId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70" fontId="36" fillId="0" borderId="0" xfId="2" applyNumberFormat="1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10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4" fontId="29" fillId="3" borderId="0" xfId="2" applyFont="1" applyFill="1" applyAlignment="1">
      <alignment vertical="center"/>
    </xf>
    <xf numFmtId="170" fontId="29" fillId="0" borderId="36" xfId="2" applyNumberFormat="1" applyFont="1" applyBorder="1" applyAlignment="1">
      <alignment horizontal="center" vertical="center"/>
    </xf>
    <xf numFmtId="9" fontId="33" fillId="0" borderId="67" xfId="2" applyNumberFormat="1" applyFont="1" applyBorder="1" applyAlignment="1">
      <alignment horizontal="center" vertical="center"/>
    </xf>
    <xf numFmtId="170" fontId="29" fillId="0" borderId="66" xfId="2" applyNumberFormat="1" applyFont="1" applyBorder="1" applyAlignment="1">
      <alignment vertical="center"/>
    </xf>
    <xf numFmtId="170" fontId="32" fillId="0" borderId="65" xfId="2" applyNumberFormat="1" applyFont="1" applyBorder="1" applyAlignment="1">
      <alignment vertical="center"/>
    </xf>
    <xf numFmtId="165" fontId="31" fillId="0" borderId="0" xfId="1" applyFont="1" applyBorder="1" applyAlignment="1">
      <alignment horizontal="center" vertical="center"/>
    </xf>
    <xf numFmtId="0" fontId="29" fillId="0" borderId="66" xfId="0" applyFont="1" applyBorder="1" applyAlignment="1">
      <alignment vertical="center"/>
    </xf>
    <xf numFmtId="43" fontId="29" fillId="0" borderId="0" xfId="0" applyNumberFormat="1" applyFont="1" applyAlignment="1">
      <alignment vertical="center"/>
    </xf>
    <xf numFmtId="43" fontId="29" fillId="0" borderId="66" xfId="0" applyNumberFormat="1" applyFont="1" applyBorder="1" applyAlignment="1">
      <alignment vertical="center"/>
    </xf>
    <xf numFmtId="164" fontId="29" fillId="0" borderId="0" xfId="2" applyFont="1" applyAlignment="1">
      <alignment vertical="center"/>
    </xf>
    <xf numFmtId="170" fontId="32" fillId="0" borderId="0" xfId="2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9" fontId="29" fillId="0" borderId="0" xfId="9" applyFont="1" applyBorder="1" applyAlignment="1">
      <alignment vertical="center"/>
    </xf>
    <xf numFmtId="9" fontId="29" fillId="0" borderId="0" xfId="9" applyFont="1" applyBorder="1" applyAlignment="1">
      <alignment horizontal="center" vertical="center"/>
    </xf>
    <xf numFmtId="38" fontId="29" fillId="0" borderId="0" xfId="0" applyNumberFormat="1" applyFont="1" applyAlignment="1">
      <alignment vertical="center"/>
    </xf>
    <xf numFmtId="167" fontId="29" fillId="0" borderId="0" xfId="2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165" fontId="29" fillId="0" borderId="0" xfId="0" applyNumberFormat="1" applyFont="1" applyAlignment="1">
      <alignment vertical="center"/>
    </xf>
    <xf numFmtId="0" fontId="38" fillId="0" borderId="4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38" fontId="40" fillId="0" borderId="0" xfId="0" applyNumberFormat="1" applyFont="1" applyAlignment="1">
      <alignment vertical="center"/>
    </xf>
    <xf numFmtId="38" fontId="40" fillId="0" borderId="43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38" fontId="41" fillId="0" borderId="0" xfId="0" applyNumberFormat="1" applyFont="1" applyAlignment="1">
      <alignment vertical="center"/>
    </xf>
    <xf numFmtId="38" fontId="41" fillId="0" borderId="43" xfId="0" applyNumberFormat="1" applyFont="1" applyBorder="1" applyAlignment="1">
      <alignment vertical="center"/>
    </xf>
    <xf numFmtId="38" fontId="40" fillId="0" borderId="0" xfId="0" applyNumberFormat="1" applyFont="1" applyAlignment="1">
      <alignment horizontal="center" vertical="center"/>
    </xf>
    <xf numFmtId="38" fontId="40" fillId="0" borderId="43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38" fontId="40" fillId="0" borderId="0" xfId="0" applyNumberFormat="1" applyFont="1" applyAlignment="1">
      <alignment horizontal="left" vertical="center"/>
    </xf>
    <xf numFmtId="0" fontId="39" fillId="0" borderId="43" xfId="0" applyFont="1" applyBorder="1" applyAlignment="1">
      <alignment vertical="center"/>
    </xf>
    <xf numFmtId="38" fontId="40" fillId="2" borderId="44" xfId="0" applyNumberFormat="1" applyFont="1" applyFill="1" applyBorder="1" applyAlignment="1">
      <alignment horizontal="center" vertical="center"/>
    </xf>
    <xf numFmtId="38" fontId="40" fillId="2" borderId="32" xfId="0" applyNumberFormat="1" applyFont="1" applyFill="1" applyBorder="1" applyAlignment="1">
      <alignment horizontal="center" vertical="center"/>
    </xf>
    <xf numFmtId="38" fontId="40" fillId="2" borderId="29" xfId="0" applyNumberFormat="1" applyFont="1" applyFill="1" applyBorder="1" applyAlignment="1">
      <alignment horizontal="center" vertical="center" wrapText="1"/>
    </xf>
    <xf numFmtId="38" fontId="40" fillId="2" borderId="45" xfId="0" applyNumberFormat="1" applyFont="1" applyFill="1" applyBorder="1" applyAlignment="1">
      <alignment horizontal="center" vertical="center" wrapText="1"/>
    </xf>
    <xf numFmtId="38" fontId="43" fillId="2" borderId="59" xfId="0" applyNumberFormat="1" applyFont="1" applyFill="1" applyBorder="1" applyAlignment="1">
      <alignment horizontal="center" vertical="center"/>
    </xf>
    <xf numFmtId="38" fontId="43" fillId="2" borderId="63" xfId="0" applyNumberFormat="1" applyFont="1" applyFill="1" applyBorder="1" applyAlignment="1">
      <alignment horizontal="center" vertical="center" wrapText="1"/>
    </xf>
    <xf numFmtId="38" fontId="43" fillId="2" borderId="64" xfId="0" applyNumberFormat="1" applyFont="1" applyFill="1" applyBorder="1" applyAlignment="1">
      <alignment horizontal="center" vertical="center" wrapText="1"/>
    </xf>
    <xf numFmtId="38" fontId="40" fillId="2" borderId="57" xfId="0" applyNumberFormat="1" applyFont="1" applyFill="1" applyBorder="1" applyAlignment="1">
      <alignment horizontal="center" vertical="center"/>
    </xf>
    <xf numFmtId="38" fontId="40" fillId="2" borderId="18" xfId="0" applyNumberFormat="1" applyFont="1" applyFill="1" applyBorder="1" applyAlignment="1">
      <alignment horizontal="left" vertical="center"/>
    </xf>
    <xf numFmtId="38" fontId="40" fillId="2" borderId="5" xfId="0" applyNumberFormat="1" applyFont="1" applyFill="1" applyBorder="1" applyAlignment="1">
      <alignment horizontal="left" vertical="center"/>
    </xf>
    <xf numFmtId="38" fontId="40" fillId="2" borderId="5" xfId="0" applyNumberFormat="1" applyFont="1" applyFill="1" applyBorder="1" applyAlignment="1">
      <alignment horizontal="center" vertical="center"/>
    </xf>
    <xf numFmtId="40" fontId="39" fillId="0" borderId="5" xfId="0" applyNumberFormat="1" applyFont="1" applyBorder="1" applyAlignment="1">
      <alignment horizontal="center" vertical="center"/>
    </xf>
    <xf numFmtId="38" fontId="39" fillId="0" borderId="5" xfId="0" applyNumberFormat="1" applyFont="1" applyBorder="1" applyAlignment="1">
      <alignment vertical="center"/>
    </xf>
    <xf numFmtId="38" fontId="39" fillId="0" borderId="58" xfId="0" applyNumberFormat="1" applyFont="1" applyBorder="1" applyAlignment="1">
      <alignment vertical="center"/>
    </xf>
    <xf numFmtId="38" fontId="44" fillId="2" borderId="47" xfId="0" applyNumberFormat="1" applyFont="1" applyFill="1" applyBorder="1" applyAlignment="1">
      <alignment horizontal="right" vertical="center"/>
    </xf>
    <xf numFmtId="38" fontId="45" fillId="2" borderId="8" xfId="0" applyNumberFormat="1" applyFont="1" applyFill="1" applyBorder="1" applyAlignment="1">
      <alignment horizontal="left" vertical="center"/>
    </xf>
    <xf numFmtId="38" fontId="40" fillId="2" borderId="8" xfId="0" applyNumberFormat="1" applyFont="1" applyFill="1" applyBorder="1" applyAlignment="1">
      <alignment horizontal="center" vertical="center"/>
    </xf>
    <xf numFmtId="40" fontId="39" fillId="0" borderId="8" xfId="0" applyNumberFormat="1" applyFont="1" applyBorder="1" applyAlignment="1">
      <alignment horizontal="center" vertical="center"/>
    </xf>
    <xf numFmtId="38" fontId="39" fillId="0" borderId="8" xfId="0" applyNumberFormat="1" applyFont="1" applyBorder="1" applyAlignment="1">
      <alignment vertical="center"/>
    </xf>
    <xf numFmtId="38" fontId="39" fillId="0" borderId="48" xfId="0" applyNumberFormat="1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46" fillId="0" borderId="28" xfId="0" applyFont="1" applyBorder="1" applyAlignment="1">
      <alignment horizontal="center" vertical="center"/>
    </xf>
    <xf numFmtId="40" fontId="39" fillId="0" borderId="9" xfId="0" applyNumberFormat="1" applyFont="1" applyBorder="1" applyAlignment="1">
      <alignment horizontal="right" vertical="center"/>
    </xf>
    <xf numFmtId="165" fontId="39" fillId="0" borderId="9" xfId="0" applyNumberFormat="1" applyFont="1" applyBorder="1" applyAlignment="1">
      <alignment horizontal="right" vertical="center"/>
    </xf>
    <xf numFmtId="40" fontId="39" fillId="0" borderId="46" xfId="0" applyNumberFormat="1" applyFont="1" applyBorder="1" applyAlignment="1">
      <alignment vertical="center"/>
    </xf>
    <xf numFmtId="0" fontId="46" fillId="0" borderId="28" xfId="0" applyFont="1" applyBorder="1" applyAlignment="1">
      <alignment vertical="center" wrapText="1"/>
    </xf>
    <xf numFmtId="38" fontId="39" fillId="0" borderId="49" xfId="0" applyNumberFormat="1" applyFont="1" applyBorder="1" applyAlignment="1">
      <alignment horizontal="center" vertical="center"/>
    </xf>
    <xf numFmtId="38" fontId="39" fillId="0" borderId="8" xfId="0" applyNumberFormat="1" applyFont="1" applyBorder="1" applyAlignment="1">
      <alignment horizontal="center" vertical="center"/>
    </xf>
    <xf numFmtId="40" fontId="40" fillId="0" borderId="46" xfId="0" applyNumberFormat="1" applyFont="1" applyBorder="1" applyAlignment="1">
      <alignment vertical="center"/>
    </xf>
    <xf numFmtId="38" fontId="45" fillId="2" borderId="28" xfId="0" applyNumberFormat="1" applyFont="1" applyFill="1" applyBorder="1" applyAlignment="1">
      <alignment horizontal="left" vertical="center"/>
    </xf>
    <xf numFmtId="0" fontId="39" fillId="0" borderId="8" xfId="0" applyFont="1" applyBorder="1" applyAlignment="1">
      <alignment vertical="center"/>
    </xf>
    <xf numFmtId="38" fontId="40" fillId="0" borderId="8" xfId="0" applyNumberFormat="1" applyFont="1" applyBorder="1" applyAlignment="1">
      <alignment horizontal="right" vertical="center"/>
    </xf>
    <xf numFmtId="40" fontId="40" fillId="0" borderId="48" xfId="0" applyNumberFormat="1" applyFont="1" applyBorder="1" applyAlignment="1">
      <alignment vertical="center"/>
    </xf>
    <xf numFmtId="38" fontId="39" fillId="0" borderId="11" xfId="0" applyNumberFormat="1" applyFont="1" applyBorder="1" applyAlignment="1">
      <alignment horizontal="left" vertical="center"/>
    </xf>
    <xf numFmtId="38" fontId="39" fillId="4" borderId="50" xfId="0" applyNumberFormat="1" applyFont="1" applyFill="1" applyBorder="1" applyAlignment="1">
      <alignment horizontal="center" vertical="center"/>
    </xf>
    <xf numFmtId="38" fontId="39" fillId="4" borderId="7" xfId="0" applyNumberFormat="1" applyFont="1" applyFill="1" applyBorder="1" applyAlignment="1">
      <alignment horizontal="center" vertical="center"/>
    </xf>
    <xf numFmtId="38" fontId="40" fillId="4" borderId="31" xfId="0" applyNumberFormat="1" applyFont="1" applyFill="1" applyBorder="1" applyAlignment="1">
      <alignment horizontal="right" vertical="center"/>
    </xf>
    <xf numFmtId="40" fontId="40" fillId="4" borderId="46" xfId="0" applyNumberFormat="1" applyFont="1" applyFill="1" applyBorder="1" applyAlignment="1">
      <alignment vertical="center"/>
    </xf>
    <xf numFmtId="38" fontId="40" fillId="2" borderId="51" xfId="0" applyNumberFormat="1" applyFont="1" applyFill="1" applyBorder="1" applyAlignment="1">
      <alignment horizontal="center" vertical="center"/>
    </xf>
    <xf numFmtId="38" fontId="40" fillId="2" borderId="36" xfId="0" applyNumberFormat="1" applyFont="1" applyFill="1" applyBorder="1" applyAlignment="1">
      <alignment horizontal="left" vertical="center"/>
    </xf>
    <xf numFmtId="38" fontId="40" fillId="2" borderId="30" xfId="0" applyNumberFormat="1" applyFont="1" applyFill="1" applyBorder="1" applyAlignment="1">
      <alignment horizontal="left" vertical="center"/>
    </xf>
    <xf numFmtId="38" fontId="40" fillId="2" borderId="7" xfId="0" applyNumberFormat="1" applyFont="1" applyFill="1" applyBorder="1" applyAlignment="1">
      <alignment horizontal="left" vertical="center"/>
    </xf>
    <xf numFmtId="2" fontId="39" fillId="0" borderId="7" xfId="0" applyNumberFormat="1" applyFont="1" applyBorder="1" applyAlignment="1">
      <alignment horizontal="center" vertical="center"/>
    </xf>
    <xf numFmtId="38" fontId="39" fillId="0" borderId="7" xfId="0" applyNumberFormat="1" applyFont="1" applyBorder="1" applyAlignment="1">
      <alignment vertical="center"/>
    </xf>
    <xf numFmtId="40" fontId="39" fillId="0" borderId="52" xfId="0" applyNumberFormat="1" applyFont="1" applyBorder="1" applyAlignment="1">
      <alignment vertical="center"/>
    </xf>
    <xf numFmtId="38" fontId="45" fillId="2" borderId="9" xfId="0" applyNumberFormat="1" applyFont="1" applyFill="1" applyBorder="1" applyAlignment="1">
      <alignment horizontal="left" vertical="center"/>
    </xf>
    <xf numFmtId="38" fontId="45" fillId="2" borderId="11" xfId="0" applyNumberFormat="1" applyFont="1" applyFill="1" applyBorder="1" applyAlignment="1">
      <alignment horizontal="left" vertical="center"/>
    </xf>
    <xf numFmtId="38" fontId="40" fillId="2" borderId="8" xfId="0" applyNumberFormat="1" applyFont="1" applyFill="1" applyBorder="1" applyAlignment="1">
      <alignment horizontal="left" vertical="center"/>
    </xf>
    <xf numFmtId="2" fontId="39" fillId="0" borderId="8" xfId="0" applyNumberFormat="1" applyFont="1" applyBorder="1" applyAlignment="1">
      <alignment horizontal="center" vertical="center"/>
    </xf>
    <xf numFmtId="40" fontId="39" fillId="0" borderId="48" xfId="0" applyNumberFormat="1" applyFont="1" applyBorder="1" applyAlignment="1">
      <alignment vertical="center"/>
    </xf>
    <xf numFmtId="38" fontId="39" fillId="2" borderId="9" xfId="0" applyNumberFormat="1" applyFont="1" applyFill="1" applyBorder="1" applyAlignment="1">
      <alignment horizontal="center" vertical="center"/>
    </xf>
    <xf numFmtId="38" fontId="39" fillId="2" borderId="11" xfId="0" applyNumberFormat="1" applyFont="1" applyFill="1" applyBorder="1" applyAlignment="1">
      <alignment horizontal="left" vertical="center"/>
    </xf>
    <xf numFmtId="38" fontId="39" fillId="2" borderId="8" xfId="0" applyNumberFormat="1" applyFont="1" applyFill="1" applyBorder="1" applyAlignment="1">
      <alignment horizontal="center" vertical="center"/>
    </xf>
    <xf numFmtId="38" fontId="39" fillId="2" borderId="28" xfId="0" applyNumberFormat="1" applyFont="1" applyFill="1" applyBorder="1" applyAlignment="1">
      <alignment horizontal="left" vertical="center"/>
    </xf>
    <xf numFmtId="0" fontId="39" fillId="0" borderId="9" xfId="0" applyFont="1" applyBorder="1" applyAlignment="1">
      <alignment horizontal="center" vertical="center"/>
    </xf>
    <xf numFmtId="167" fontId="39" fillId="2" borderId="9" xfId="2" applyNumberFormat="1" applyFont="1" applyFill="1" applyBorder="1" applyAlignment="1">
      <alignment horizontal="center" vertical="center"/>
    </xf>
    <xf numFmtId="165" fontId="39" fillId="0" borderId="9" xfId="0" applyNumberFormat="1" applyFont="1" applyBorder="1" applyAlignment="1">
      <alignment horizontal="center" vertical="center"/>
    </xf>
    <xf numFmtId="38" fontId="39" fillId="0" borderId="9" xfId="0" applyNumberFormat="1" applyFont="1" applyBorder="1" applyAlignment="1">
      <alignment vertical="center"/>
    </xf>
    <xf numFmtId="0" fontId="39" fillId="0" borderId="11" xfId="0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/>
    </xf>
    <xf numFmtId="0" fontId="39" fillId="0" borderId="28" xfId="0" applyFont="1" applyBorder="1" applyAlignment="1">
      <alignment vertical="center"/>
    </xf>
    <xf numFmtId="0" fontId="39" fillId="0" borderId="49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165" fontId="39" fillId="0" borderId="8" xfId="0" applyNumberFormat="1" applyFont="1" applyBorder="1" applyAlignment="1">
      <alignment horizontal="right" vertical="center"/>
    </xf>
    <xf numFmtId="0" fontId="45" fillId="0" borderId="11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165" fontId="39" fillId="0" borderId="8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38" fontId="40" fillId="4" borderId="53" xfId="0" applyNumberFormat="1" applyFont="1" applyFill="1" applyBorder="1" applyAlignment="1">
      <alignment vertical="center"/>
    </xf>
    <xf numFmtId="38" fontId="40" fillId="4" borderId="54" xfId="0" applyNumberFormat="1" applyFont="1" applyFill="1" applyBorder="1" applyAlignment="1">
      <alignment vertical="center"/>
    </xf>
    <xf numFmtId="38" fontId="40" fillId="4" borderId="54" xfId="0" applyNumberFormat="1" applyFont="1" applyFill="1" applyBorder="1" applyAlignment="1">
      <alignment horizontal="right" vertical="center"/>
    </xf>
    <xf numFmtId="40" fontId="40" fillId="4" borderId="55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69" fontId="48" fillId="5" borderId="0" xfId="8" applyNumberFormat="1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0" xfId="0" quotePrefix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66" fontId="38" fillId="0" borderId="0" xfId="1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2" fillId="0" borderId="19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5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67" fontId="42" fillId="0" borderId="7" xfId="0" applyNumberFormat="1" applyFont="1" applyBorder="1" applyAlignment="1">
      <alignment horizontal="center" vertical="center"/>
    </xf>
    <xf numFmtId="167" fontId="42" fillId="0" borderId="35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34" xfId="0" applyFont="1" applyBorder="1" applyAlignment="1">
      <alignment horizontal="center" vertical="center"/>
    </xf>
    <xf numFmtId="0" fontId="38" fillId="0" borderId="30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167" fontId="38" fillId="0" borderId="8" xfId="0" applyNumberFormat="1" applyFont="1" applyBorder="1" applyAlignment="1">
      <alignment horizontal="center" vertical="center"/>
    </xf>
    <xf numFmtId="167" fontId="38" fillId="0" borderId="10" xfId="0" applyNumberFormat="1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11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164" fontId="25" fillId="0" borderId="0" xfId="2" applyFont="1" applyAlignment="1">
      <alignment vertical="center"/>
    </xf>
    <xf numFmtId="164" fontId="32" fillId="0" borderId="0" xfId="2" applyFont="1" applyBorder="1" applyAlignment="1">
      <alignment vertical="center"/>
    </xf>
    <xf numFmtId="0" fontId="46" fillId="0" borderId="8" xfId="0" applyFont="1" applyBorder="1" applyAlignment="1">
      <alignment vertical="center"/>
    </xf>
    <xf numFmtId="167" fontId="25" fillId="0" borderId="0" xfId="0" applyNumberFormat="1" applyFont="1" applyAlignment="1">
      <alignment vertical="center"/>
    </xf>
    <xf numFmtId="41" fontId="32" fillId="0" borderId="65" xfId="2" applyNumberFormat="1" applyFont="1" applyBorder="1" applyAlignment="1">
      <alignment vertical="center"/>
    </xf>
    <xf numFmtId="41" fontId="29" fillId="0" borderId="66" xfId="2" applyNumberFormat="1" applyFont="1" applyBorder="1" applyAlignment="1">
      <alignment vertical="center"/>
    </xf>
    <xf numFmtId="41" fontId="29" fillId="0" borderId="0" xfId="0" applyNumberFormat="1" applyFont="1" applyAlignment="1">
      <alignment vertical="center"/>
    </xf>
    <xf numFmtId="41" fontId="29" fillId="0" borderId="66" xfId="0" applyNumberFormat="1" applyFont="1" applyBorder="1" applyAlignment="1">
      <alignment horizontal="center" vertical="center"/>
    </xf>
    <xf numFmtId="41" fontId="31" fillId="0" borderId="0" xfId="1" applyNumberFormat="1" applyFont="1" applyBorder="1" applyAlignment="1">
      <alignment horizontal="center" vertical="center"/>
    </xf>
    <xf numFmtId="41" fontId="34" fillId="0" borderId="65" xfId="2" applyNumberFormat="1" applyFont="1" applyFill="1" applyBorder="1" applyAlignment="1">
      <alignment vertical="center"/>
    </xf>
    <xf numFmtId="41" fontId="32" fillId="0" borderId="0" xfId="2" applyNumberFormat="1" applyFont="1" applyBorder="1" applyAlignment="1">
      <alignment vertical="center"/>
    </xf>
    <xf numFmtId="41" fontId="29" fillId="0" borderId="0" xfId="2" applyNumberFormat="1" applyFont="1" applyBorder="1" applyAlignment="1">
      <alignment vertical="center"/>
    </xf>
    <xf numFmtId="41" fontId="29" fillId="0" borderId="0" xfId="0" applyNumberFormat="1" applyFont="1" applyAlignment="1">
      <alignment horizontal="center" vertical="center"/>
    </xf>
    <xf numFmtId="170" fontId="29" fillId="0" borderId="66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167" fontId="39" fillId="0" borderId="9" xfId="2" applyNumberFormat="1" applyFont="1" applyBorder="1" applyAlignment="1">
      <alignment horizontal="center" vertical="center"/>
    </xf>
    <xf numFmtId="167" fontId="46" fillId="0" borderId="9" xfId="2" applyNumberFormat="1" applyFont="1" applyBorder="1" applyAlignment="1">
      <alignment horizontal="center" vertical="center"/>
    </xf>
    <xf numFmtId="167" fontId="46" fillId="0" borderId="28" xfId="2" applyNumberFormat="1" applyFont="1" applyBorder="1" applyAlignment="1">
      <alignment horizontal="center" vertical="center"/>
    </xf>
    <xf numFmtId="38" fontId="40" fillId="2" borderId="32" xfId="0" applyNumberFormat="1" applyFont="1" applyFill="1" applyBorder="1" applyAlignment="1">
      <alignment horizontal="center" vertical="center" wrapText="1"/>
    </xf>
    <xf numFmtId="168" fontId="10" fillId="0" borderId="0" xfId="5" applyNumberFormat="1" applyFont="1" applyAlignment="1">
      <alignment vertical="center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/>
    </xf>
    <xf numFmtId="39" fontId="10" fillId="0" borderId="0" xfId="5" applyNumberFormat="1" applyFont="1" applyAlignment="1">
      <alignment horizontal="center" vertical="center"/>
    </xf>
    <xf numFmtId="9" fontId="10" fillId="0" borderId="0" xfId="3" applyNumberFormat="1" applyFont="1" applyAlignment="1">
      <alignment horizontal="center" vertical="center"/>
    </xf>
    <xf numFmtId="168" fontId="10" fillId="0" borderId="0" xfId="5" applyNumberFormat="1" applyFont="1" applyAlignment="1">
      <alignment horizontal="center" vertical="center"/>
    </xf>
    <xf numFmtId="0" fontId="10" fillId="2" borderId="0" xfId="7" applyFont="1" applyFill="1" applyAlignment="1">
      <alignment vertical="center"/>
    </xf>
    <xf numFmtId="0" fontId="10" fillId="2" borderId="0" xfId="7" applyFont="1" applyFill="1" applyAlignment="1">
      <alignment horizontal="right" vertical="center"/>
    </xf>
    <xf numFmtId="168" fontId="10" fillId="2" borderId="0" xfId="5" applyNumberFormat="1" applyFont="1" applyFill="1" applyAlignment="1">
      <alignment vertical="center"/>
    </xf>
    <xf numFmtId="0" fontId="10" fillId="2" borderId="0" xfId="7" applyFont="1" applyFill="1" applyAlignment="1">
      <alignment horizontal="left" vertical="center" wrapText="1"/>
    </xf>
    <xf numFmtId="0" fontId="10" fillId="2" borderId="0" xfId="7" applyFont="1" applyFill="1" applyAlignment="1">
      <alignment horizontal="left" vertical="center"/>
    </xf>
    <xf numFmtId="0" fontId="10" fillId="2" borderId="0" xfId="7" applyFont="1" applyFill="1" applyAlignment="1">
      <alignment horizontal="center" vertical="center"/>
    </xf>
    <xf numFmtId="164" fontId="10" fillId="2" borderId="0" xfId="7" applyNumberFormat="1" applyFont="1" applyFill="1" applyAlignment="1">
      <alignment horizontal="center" vertical="center"/>
    </xf>
    <xf numFmtId="39" fontId="10" fillId="2" borderId="0" xfId="5" applyNumberFormat="1" applyFont="1" applyFill="1" applyAlignment="1">
      <alignment horizontal="center" vertical="center"/>
    </xf>
    <xf numFmtId="9" fontId="10" fillId="2" borderId="0" xfId="7" applyNumberFormat="1" applyFont="1" applyFill="1" applyAlignment="1">
      <alignment horizontal="center" vertical="center"/>
    </xf>
    <xf numFmtId="168" fontId="10" fillId="2" borderId="0" xfId="5" applyNumberFormat="1" applyFont="1" applyFill="1" applyAlignment="1">
      <alignment horizontal="center" vertical="center"/>
    </xf>
    <xf numFmtId="168" fontId="10" fillId="0" borderId="0" xfId="5" applyNumberFormat="1" applyFont="1" applyBorder="1" applyAlignment="1">
      <alignment horizontal="center" vertical="center"/>
    </xf>
    <xf numFmtId="165" fontId="10" fillId="0" borderId="0" xfId="5" applyFont="1" applyBorder="1" applyAlignment="1">
      <alignment horizontal="center" vertical="center"/>
    </xf>
    <xf numFmtId="38" fontId="39" fillId="0" borderId="47" xfId="0" applyNumberFormat="1" applyFont="1" applyBorder="1" applyAlignment="1">
      <alignment horizontal="right" vertical="center"/>
    </xf>
    <xf numFmtId="0" fontId="46" fillId="0" borderId="11" xfId="0" applyFont="1" applyBorder="1" applyAlignment="1">
      <alignment vertical="center"/>
    </xf>
    <xf numFmtId="0" fontId="46" fillId="0" borderId="8" xfId="0" applyFont="1" applyBorder="1" applyAlignment="1">
      <alignment vertical="center" wrapText="1"/>
    </xf>
    <xf numFmtId="38" fontId="39" fillId="0" borderId="28" xfId="0" applyNumberFormat="1" applyFont="1" applyBorder="1" applyAlignment="1">
      <alignment horizontal="left" vertical="center"/>
    </xf>
    <xf numFmtId="38" fontId="39" fillId="2" borderId="47" xfId="0" applyNumberFormat="1" applyFont="1" applyFill="1" applyBorder="1" applyAlignment="1">
      <alignment horizontal="right" vertical="center"/>
    </xf>
    <xf numFmtId="0" fontId="39" fillId="0" borderId="49" xfId="0" applyFont="1" applyBorder="1" applyAlignment="1">
      <alignment horizontal="right" vertical="center"/>
    </xf>
    <xf numFmtId="38" fontId="44" fillId="2" borderId="47" xfId="0" applyNumberFormat="1" applyFont="1" applyFill="1" applyBorder="1" applyAlignment="1">
      <alignment vertical="center"/>
    </xf>
    <xf numFmtId="38" fontId="39" fillId="2" borderId="47" xfId="0" applyNumberFormat="1" applyFont="1" applyFill="1" applyBorder="1" applyAlignment="1">
      <alignment vertical="center"/>
    </xf>
    <xf numFmtId="0" fontId="39" fillId="0" borderId="47" xfId="0" applyFont="1" applyBorder="1" applyAlignment="1">
      <alignment horizontal="right" vertical="center"/>
    </xf>
    <xf numFmtId="0" fontId="40" fillId="0" borderId="8" xfId="0" applyFont="1" applyBorder="1" applyAlignment="1">
      <alignment horizontal="left" vertical="center"/>
    </xf>
    <xf numFmtId="0" fontId="56" fillId="0" borderId="0" xfId="14" applyFont="1" applyFill="1"/>
    <xf numFmtId="0" fontId="1" fillId="0" borderId="0" xfId="14" applyFill="1"/>
    <xf numFmtId="0" fontId="1" fillId="0" borderId="0" xfId="14" applyFont="1"/>
    <xf numFmtId="0" fontId="1" fillId="0" borderId="0" xfId="14"/>
    <xf numFmtId="0" fontId="59" fillId="0" borderId="0" xfId="15" applyFont="1"/>
    <xf numFmtId="0" fontId="13" fillId="0" borderId="0" xfId="15" applyFont="1"/>
    <xf numFmtId="0" fontId="13" fillId="0" borderId="0" xfId="15" quotePrefix="1" applyFont="1" applyAlignment="1">
      <alignment horizontal="center"/>
    </xf>
    <xf numFmtId="0" fontId="59" fillId="0" borderId="0" xfId="14" applyFont="1" applyBorder="1" applyAlignment="1"/>
    <xf numFmtId="0" fontId="59" fillId="0" borderId="0" xfId="15" applyFont="1" applyAlignment="1">
      <alignment horizontal="left"/>
    </xf>
    <xf numFmtId="0" fontId="13" fillId="0" borderId="0" xfId="15" applyFont="1" applyAlignment="1">
      <alignment horizontal="center"/>
    </xf>
    <xf numFmtId="0" fontId="56" fillId="0" borderId="0" xfId="14" applyFont="1"/>
    <xf numFmtId="0" fontId="1" fillId="0" borderId="70" xfId="14" applyFont="1" applyBorder="1"/>
    <xf numFmtId="0" fontId="1" fillId="0" borderId="73" xfId="14" applyFont="1" applyBorder="1"/>
    <xf numFmtId="0" fontId="60" fillId="8" borderId="74" xfId="14" applyFont="1" applyFill="1" applyBorder="1" applyAlignment="1">
      <alignment horizontal="center"/>
    </xf>
    <xf numFmtId="0" fontId="60" fillId="8" borderId="75" xfId="14" applyFont="1" applyFill="1" applyBorder="1" applyAlignment="1">
      <alignment horizontal="center"/>
    </xf>
    <xf numFmtId="0" fontId="56" fillId="0" borderId="76" xfId="14" applyFont="1" applyBorder="1" applyAlignment="1">
      <alignment horizontal="center"/>
    </xf>
    <xf numFmtId="0" fontId="56" fillId="0" borderId="77" xfId="14" applyFont="1" applyBorder="1"/>
    <xf numFmtId="0" fontId="56" fillId="9" borderId="77" xfId="14" applyFont="1" applyFill="1" applyBorder="1"/>
    <xf numFmtId="0" fontId="56" fillId="0" borderId="78" xfId="14" applyFont="1" applyBorder="1"/>
    <xf numFmtId="0" fontId="56" fillId="0" borderId="79" xfId="14" applyFont="1" applyBorder="1" applyAlignment="1">
      <alignment horizontal="center"/>
    </xf>
    <xf numFmtId="0" fontId="56" fillId="0" borderId="9" xfId="14" applyFont="1" applyBorder="1"/>
    <xf numFmtId="0" fontId="56" fillId="9" borderId="9" xfId="14" applyFont="1" applyFill="1" applyBorder="1"/>
    <xf numFmtId="0" fontId="56" fillId="0" borderId="72" xfId="14" applyFont="1" applyBorder="1"/>
    <xf numFmtId="0" fontId="56" fillId="9" borderId="36" xfId="14" applyFont="1" applyFill="1" applyBorder="1"/>
    <xf numFmtId="0" fontId="56" fillId="0" borderId="80" xfId="14" applyFont="1" applyBorder="1" applyAlignment="1">
      <alignment horizontal="center"/>
    </xf>
    <xf numFmtId="0" fontId="56" fillId="9" borderId="63" xfId="14" applyFont="1" applyFill="1" applyBorder="1"/>
    <xf numFmtId="0" fontId="56" fillId="0" borderId="83" xfId="14" applyFont="1" applyBorder="1"/>
    <xf numFmtId="0" fontId="56" fillId="0" borderId="63" xfId="14" applyFont="1" applyFill="1" applyBorder="1"/>
    <xf numFmtId="0" fontId="56" fillId="0" borderId="84" xfId="14" applyFont="1" applyBorder="1"/>
    <xf numFmtId="0" fontId="1" fillId="0" borderId="85" xfId="14" applyFont="1" applyBorder="1"/>
    <xf numFmtId="0" fontId="56" fillId="0" borderId="0" xfId="14" applyFont="1" applyBorder="1"/>
    <xf numFmtId="0" fontId="13" fillId="0" borderId="0" xfId="14" applyFont="1" applyBorder="1" applyAlignment="1"/>
    <xf numFmtId="0" fontId="1" fillId="0" borderId="0" xfId="14" applyFont="1" applyBorder="1"/>
    <xf numFmtId="0" fontId="61" fillId="0" borderId="0" xfId="15" applyFont="1" applyBorder="1" applyAlignment="1"/>
    <xf numFmtId="0" fontId="13" fillId="0" borderId="0" xfId="14" applyFont="1"/>
    <xf numFmtId="0" fontId="62" fillId="0" borderId="0" xfId="15" applyFont="1" applyAlignment="1">
      <alignment horizontal="center"/>
    </xf>
    <xf numFmtId="0" fontId="61" fillId="0" borderId="0" xfId="14" applyFont="1" applyBorder="1" applyAlignment="1"/>
    <xf numFmtId="0" fontId="61" fillId="0" borderId="0" xfId="15" applyFont="1" applyAlignment="1">
      <alignment horizontal="center"/>
    </xf>
    <xf numFmtId="0" fontId="13" fillId="0" borderId="0" xfId="15" applyFont="1" applyBorder="1" applyAlignment="1"/>
    <xf numFmtId="0" fontId="63" fillId="0" borderId="0" xfId="14" applyFont="1" applyBorder="1" applyAlignment="1"/>
    <xf numFmtId="0" fontId="13" fillId="0" borderId="0" xfId="15" applyFont="1" applyBorder="1" applyAlignment="1">
      <alignment horizontal="center"/>
    </xf>
    <xf numFmtId="0" fontId="60" fillId="0" borderId="0" xfId="14" applyFont="1" applyBorder="1" applyAlignment="1"/>
    <xf numFmtId="0" fontId="13" fillId="0" borderId="0" xfId="15" applyFont="1" applyBorder="1"/>
    <xf numFmtId="0" fontId="1" fillId="0" borderId="0" xfId="14" applyBorder="1"/>
    <xf numFmtId="0" fontId="58" fillId="0" borderId="0" xfId="15" applyBorder="1"/>
    <xf numFmtId="0" fontId="64" fillId="0" borderId="0" xfId="15" applyFont="1" applyBorder="1" applyAlignment="1">
      <alignment horizontal="center"/>
    </xf>
    <xf numFmtId="0" fontId="64" fillId="0" borderId="0" xfId="15" applyFont="1" applyAlignment="1">
      <alignment horizontal="center"/>
    </xf>
    <xf numFmtId="0" fontId="65" fillId="0" borderId="0" xfId="15" applyFont="1" applyBorder="1" applyAlignment="1"/>
    <xf numFmtId="0" fontId="66" fillId="0" borderId="0" xfId="15" applyFont="1" applyBorder="1" applyAlignment="1"/>
    <xf numFmtId="172" fontId="6" fillId="0" borderId="0" xfId="4" applyNumberFormat="1" applyFont="1"/>
    <xf numFmtId="42" fontId="29" fillId="0" borderId="0" xfId="18" applyFont="1" applyAlignment="1">
      <alignment vertical="center"/>
    </xf>
    <xf numFmtId="0" fontId="60" fillId="8" borderId="11" xfId="14" applyFont="1" applyFill="1" applyBorder="1" applyAlignment="1">
      <alignment horizontal="center"/>
    </xf>
    <xf numFmtId="0" fontId="60" fillId="8" borderId="8" xfId="14" applyFont="1" applyFill="1" applyBorder="1" applyAlignment="1">
      <alignment horizontal="center"/>
    </xf>
    <xf numFmtId="0" fontId="60" fillId="8" borderId="28" xfId="14" applyFont="1" applyFill="1" applyBorder="1" applyAlignment="1">
      <alignment horizontal="center"/>
    </xf>
    <xf numFmtId="0" fontId="56" fillId="0" borderId="11" xfId="14" applyFont="1" applyBorder="1" applyAlignment="1">
      <alignment horizontal="left"/>
    </xf>
    <xf numFmtId="0" fontId="56" fillId="0" borderId="8" xfId="14" applyFont="1" applyBorder="1" applyAlignment="1">
      <alignment horizontal="left"/>
    </xf>
    <xf numFmtId="0" fontId="56" fillId="0" borderId="28" xfId="14" applyFont="1" applyBorder="1" applyAlignment="1">
      <alignment horizontal="left"/>
    </xf>
    <xf numFmtId="0" fontId="56" fillId="0" borderId="81" xfId="14" applyFont="1" applyBorder="1" applyAlignment="1">
      <alignment horizontal="left"/>
    </xf>
    <xf numFmtId="0" fontId="56" fillId="0" borderId="25" xfId="14" applyFont="1" applyBorder="1" applyAlignment="1">
      <alignment horizontal="left"/>
    </xf>
    <xf numFmtId="0" fontId="56" fillId="0" borderId="82" xfId="14" applyFont="1" applyBorder="1" applyAlignment="1">
      <alignment horizontal="left"/>
    </xf>
    <xf numFmtId="0" fontId="57" fillId="0" borderId="0" xfId="14" applyFont="1" applyFill="1" applyBorder="1" applyAlignment="1">
      <alignment horizontal="center"/>
    </xf>
    <xf numFmtId="0" fontId="59" fillId="0" borderId="0" xfId="15" applyFont="1" applyAlignment="1">
      <alignment horizontal="left" wrapText="1"/>
    </xf>
    <xf numFmtId="0" fontId="60" fillId="8" borderId="21" xfId="14" applyFont="1" applyFill="1" applyBorder="1" applyAlignment="1">
      <alignment horizontal="center" vertical="center"/>
    </xf>
    <xf numFmtId="0" fontId="60" fillId="8" borderId="71" xfId="14" applyFont="1" applyFill="1" applyBorder="1" applyAlignment="1">
      <alignment horizontal="center" vertical="center"/>
    </xf>
    <xf numFmtId="0" fontId="60" fillId="8" borderId="68" xfId="14" applyFont="1" applyFill="1" applyBorder="1" applyAlignment="1">
      <alignment horizontal="center" vertical="center"/>
    </xf>
    <xf numFmtId="0" fontId="60" fillId="8" borderId="66" xfId="14" applyFont="1" applyFill="1" applyBorder="1" applyAlignment="1">
      <alignment horizontal="center" vertical="center"/>
    </xf>
    <xf numFmtId="0" fontId="60" fillId="8" borderId="33" xfId="14" applyFont="1" applyFill="1" applyBorder="1" applyAlignment="1">
      <alignment horizontal="center" vertical="center"/>
    </xf>
    <xf numFmtId="0" fontId="60" fillId="8" borderId="37" xfId="14" applyFont="1" applyFill="1" applyBorder="1" applyAlignment="1">
      <alignment horizontal="center" vertical="center"/>
    </xf>
    <xf numFmtId="0" fontId="60" fillId="8" borderId="32" xfId="14" applyFont="1" applyFill="1" applyBorder="1" applyAlignment="1">
      <alignment horizontal="center" vertical="center"/>
    </xf>
    <xf numFmtId="0" fontId="60" fillId="8" borderId="69" xfId="14" applyFont="1" applyFill="1" applyBorder="1" applyAlignment="1">
      <alignment horizontal="center" vertical="center"/>
    </xf>
    <xf numFmtId="0" fontId="60" fillId="8" borderId="72" xfId="14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38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8" fillId="7" borderId="0" xfId="10" applyNumberFormat="1" applyFont="1" applyAlignment="1">
      <alignment horizontal="center" vertical="center"/>
    </xf>
    <xf numFmtId="0" fontId="23" fillId="0" borderId="0" xfId="11" applyFont="1" applyAlignment="1">
      <alignment horizontal="left" vertical="center" wrapText="1"/>
    </xf>
    <xf numFmtId="0" fontId="19" fillId="7" borderId="0" xfId="10" quotePrefix="1" applyNumberFormat="1" applyFont="1" applyAlignment="1">
      <alignment horizontal="center" vertical="center"/>
    </xf>
    <xf numFmtId="0" fontId="22" fillId="7" borderId="0" xfId="10" applyNumberFormat="1" applyFont="1" applyAlignment="1">
      <alignment horizontal="center" vertical="center"/>
    </xf>
    <xf numFmtId="0" fontId="20" fillId="7" borderId="0" xfId="10" applyNumberFormat="1" applyFont="1" applyAlignment="1">
      <alignment horizontal="center" vertical="center"/>
    </xf>
    <xf numFmtId="0" fontId="21" fillId="7" borderId="0" xfId="10" applyNumberFormat="1" applyFont="1" applyAlignment="1">
      <alignment horizontal="center" vertical="center"/>
    </xf>
    <xf numFmtId="0" fontId="27" fillId="7" borderId="0" xfId="10" applyNumberFormat="1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167" fontId="42" fillId="0" borderId="8" xfId="0" applyNumberFormat="1" applyFont="1" applyBorder="1" applyAlignment="1">
      <alignment horizontal="center" vertical="center"/>
    </xf>
    <xf numFmtId="167" fontId="42" fillId="0" borderId="10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167" fontId="42" fillId="0" borderId="11" xfId="0" applyNumberFormat="1" applyFont="1" applyBorder="1" applyAlignment="1">
      <alignment horizontal="left" vertical="center"/>
    </xf>
    <xf numFmtId="167" fontId="42" fillId="0" borderId="8" xfId="0" applyNumberFormat="1" applyFont="1" applyBorder="1" applyAlignment="1">
      <alignment horizontal="left" vertical="center"/>
    </xf>
    <xf numFmtId="167" fontId="42" fillId="0" borderId="10" xfId="0" applyNumberFormat="1" applyFont="1" applyBorder="1" applyAlignment="1">
      <alignment horizontal="left" vertical="center"/>
    </xf>
    <xf numFmtId="167" fontId="42" fillId="0" borderId="11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167" fontId="38" fillId="0" borderId="11" xfId="0" applyNumberFormat="1" applyFont="1" applyBorder="1" applyAlignment="1">
      <alignment horizontal="center" vertical="center"/>
    </xf>
    <xf numFmtId="167" fontId="38" fillId="0" borderId="8" xfId="0" applyNumberFormat="1" applyFont="1" applyBorder="1" applyAlignment="1">
      <alignment horizontal="center" vertical="center"/>
    </xf>
    <xf numFmtId="167" fontId="38" fillId="0" borderId="10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52" fillId="0" borderId="20" xfId="0" applyFont="1" applyBorder="1" applyAlignment="1">
      <alignment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167" fontId="54" fillId="0" borderId="3" xfId="0" applyNumberFormat="1" applyFont="1" applyBorder="1" applyAlignment="1">
      <alignment horizontal="center" vertical="center"/>
    </xf>
    <xf numFmtId="167" fontId="54" fillId="0" borderId="13" xfId="0" applyNumberFormat="1" applyFont="1" applyBorder="1" applyAlignment="1">
      <alignment horizontal="center" vertical="center"/>
    </xf>
    <xf numFmtId="164" fontId="42" fillId="0" borderId="15" xfId="0" applyNumberFormat="1" applyFont="1" applyBorder="1" applyAlignment="1">
      <alignment horizontal="center" vertical="center" wrapText="1"/>
    </xf>
    <xf numFmtId="164" fontId="42" fillId="0" borderId="20" xfId="0" applyNumberFormat="1" applyFont="1" applyBorder="1" applyAlignment="1">
      <alignment horizontal="center" vertical="center" wrapText="1"/>
    </xf>
    <xf numFmtId="164" fontId="42" fillId="0" borderId="5" xfId="0" applyNumberFormat="1" applyFont="1" applyBorder="1" applyAlignment="1">
      <alignment horizontal="center" vertical="center" wrapText="1"/>
    </xf>
    <xf numFmtId="164" fontId="42" fillId="0" borderId="23" xfId="0" applyNumberFormat="1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38" fontId="40" fillId="4" borderId="8" xfId="0" applyNumberFormat="1" applyFont="1" applyFill="1" applyBorder="1" applyAlignment="1">
      <alignment horizontal="right" vertical="center"/>
    </xf>
    <xf numFmtId="38" fontId="40" fillId="0" borderId="8" xfId="0" applyNumberFormat="1" applyFont="1" applyBorder="1" applyAlignment="1">
      <alignment horizontal="right" vertical="center"/>
    </xf>
    <xf numFmtId="38" fontId="40" fillId="4" borderId="54" xfId="0" applyNumberFormat="1" applyFont="1" applyFill="1" applyBorder="1" applyAlignment="1">
      <alignment horizontal="right" vertical="center"/>
    </xf>
    <xf numFmtId="38" fontId="40" fillId="0" borderId="41" xfId="0" applyNumberFormat="1" applyFont="1" applyBorder="1" applyAlignment="1">
      <alignment horizontal="left" vertical="center"/>
    </xf>
    <xf numFmtId="38" fontId="40" fillId="0" borderId="0" xfId="0" applyNumberFormat="1" applyFont="1" applyAlignment="1">
      <alignment horizontal="left" vertical="center"/>
    </xf>
    <xf numFmtId="38" fontId="40" fillId="0" borderId="28" xfId="0" applyNumberFormat="1" applyFont="1" applyBorder="1" applyAlignment="1">
      <alignment horizontal="right" vertical="center"/>
    </xf>
    <xf numFmtId="38" fontId="40" fillId="2" borderId="33" xfId="0" applyNumberFormat="1" applyFont="1" applyFill="1" applyBorder="1" applyAlignment="1">
      <alignment horizontal="center" vertical="center"/>
    </xf>
    <xf numFmtId="38" fontId="40" fillId="2" borderId="37" xfId="0" applyNumberFormat="1" applyFont="1" applyFill="1" applyBorder="1" applyAlignment="1">
      <alignment horizontal="center" vertical="center"/>
    </xf>
    <xf numFmtId="38" fontId="40" fillId="2" borderId="32" xfId="0" applyNumberFormat="1" applyFont="1" applyFill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38" fontId="43" fillId="2" borderId="60" xfId="0" applyNumberFormat="1" applyFont="1" applyFill="1" applyBorder="1" applyAlignment="1">
      <alignment horizontal="center" vertical="center"/>
    </xf>
    <xf numFmtId="38" fontId="43" fillId="2" borderId="61" xfId="0" applyNumberFormat="1" applyFont="1" applyFill="1" applyBorder="1" applyAlignment="1">
      <alignment horizontal="center" vertical="center"/>
    </xf>
    <xf numFmtId="38" fontId="43" fillId="2" borderId="62" xfId="0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left" vertical="center" wrapText="1"/>
    </xf>
  </cellXfs>
  <cellStyles count="19">
    <cellStyle name="Comma" xfId="1" builtinId="3"/>
    <cellStyle name="Comma [0]" xfId="2" builtinId="6"/>
    <cellStyle name="Comma [0] 14" xfId="6"/>
    <cellStyle name="Comma [0] 2" xfId="12"/>
    <cellStyle name="Comma 10" xfId="5"/>
    <cellStyle name="Currency [0]" xfId="18" builtinId="7"/>
    <cellStyle name="Normal" xfId="0" builtinId="0"/>
    <cellStyle name="Normal 10" xfId="16"/>
    <cellStyle name="Normal 10 3" xfId="17"/>
    <cellStyle name="Normal 11" xfId="13"/>
    <cellStyle name="Normal 13" xfId="8"/>
    <cellStyle name="Normal 2" xfId="4"/>
    <cellStyle name="Normal 2 2" xfId="3"/>
    <cellStyle name="Normal 2 2 3" xfId="7"/>
    <cellStyle name="Normal 25 2" xfId="10"/>
    <cellStyle name="Normal 3" xfId="11"/>
    <cellStyle name="Normal 4" xfId="15"/>
    <cellStyle name="Normal_RAB-RENCANA-AWAS-ktr BRR-2006 PANITIA" xfId="14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/url?sa=i&amp;rct=j&amp;q=&amp;esrc=s&amp;source=images&amp;cd=&amp;cad=rja&amp;uact=8&amp;ved=2ahUKEwjUybqOsJziAhVs63MBHcdLBvoQjRx6BAgBEAU&amp;url=https://id.wikipedia.org/wiki/Lambang_Sumatra_Utara&amp;psig=AOvVaw3yVqapapru0PJI5jsI7Y-T&amp;ust=15579698503628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76200</xdr:rowOff>
    </xdr:from>
    <xdr:to>
      <xdr:col>8</xdr:col>
      <xdr:colOff>1209675</xdr:colOff>
      <xdr:row>53</xdr:row>
      <xdr:rowOff>76200</xdr:rowOff>
    </xdr:to>
    <xdr:sp macro="" textlink="">
      <xdr:nvSpPr>
        <xdr:cNvPr id="2" name="Rectangle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85750" y="76200"/>
          <a:ext cx="7267575" cy="13382625"/>
        </a:xfrm>
        <a:prstGeom prst="rect">
          <a:avLst/>
        </a:prstGeom>
        <a:noFill/>
        <a:ln w="7620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13</xdr:row>
      <xdr:rowOff>0</xdr:rowOff>
    </xdr:from>
    <xdr:to>
      <xdr:col>8</xdr:col>
      <xdr:colOff>1076325</xdr:colOff>
      <xdr:row>13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419100" y="3486150"/>
          <a:ext cx="7000875" cy="9525"/>
        </a:xfrm>
        <a:prstGeom prst="line">
          <a:avLst/>
        </a:prstGeom>
        <a:ln w="76200" cmpd="thinThick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25</xdr:row>
      <xdr:rowOff>200025</xdr:rowOff>
    </xdr:from>
    <xdr:to>
      <xdr:col>5</xdr:col>
      <xdr:colOff>590550</xdr:colOff>
      <xdr:row>47</xdr:row>
      <xdr:rowOff>219075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704975" y="9305925"/>
          <a:ext cx="49720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381000</xdr:colOff>
      <xdr:row>25</xdr:row>
      <xdr:rowOff>38100</xdr:rowOff>
    </xdr:from>
    <xdr:to>
      <xdr:col>5</xdr:col>
      <xdr:colOff>381000</xdr:colOff>
      <xdr:row>47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495425" y="9144000"/>
          <a:ext cx="49720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180975</xdr:colOff>
      <xdr:row>25</xdr:row>
      <xdr:rowOff>200025</xdr:rowOff>
    </xdr:from>
    <xdr:to>
      <xdr:col>5</xdr:col>
      <xdr:colOff>180975</xdr:colOff>
      <xdr:row>47</xdr:row>
      <xdr:rowOff>219075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295400" y="9305925"/>
          <a:ext cx="49720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4</xdr:col>
      <xdr:colOff>1066800</xdr:colOff>
      <xdr:row>1</xdr:row>
      <xdr:rowOff>66675</xdr:rowOff>
    </xdr:from>
    <xdr:to>
      <xdr:col>6</xdr:col>
      <xdr:colOff>533400</xdr:colOff>
      <xdr:row>9</xdr:row>
      <xdr:rowOff>142875</xdr:rowOff>
    </xdr:to>
    <xdr:pic>
      <xdr:nvPicPr>
        <xdr:cNvPr id="8" name="Picture 7" descr="Image result for logo pemprovsu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66700"/>
          <a:ext cx="1838325" cy="2247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ng_03\c\rekapitulasi_keuangan%20sgt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%202019\Pengawasan%20Dermaga%20Rakyat%20Dishub%20nisel%202019\LAPORAN\TWR%20CV.TE..PENGAWASAN%20DERMAGA%20RAKYAT%20(%20100J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Sheet2 (2)"/>
      <sheetName val="PegawaiUNIB"/>
      <sheetName val="Form Gaji FISIP"/>
      <sheetName val="Tabel Rapel FISIP"/>
      <sheetName val="Form Rapel FISIP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KULIT"/>
      <sheetName val="Hlm 1"/>
      <sheetName val="Hlm 2"/>
      <sheetName val="Hlm 3,4"/>
      <sheetName val="Hlm 5,6"/>
      <sheetName val="Hlm 7"/>
      <sheetName val="Hlm 9-10"/>
      <sheetName val="Hlm 11"/>
      <sheetName val="UMK 12"/>
      <sheetName val="SPP-SPM Hlm 13"/>
      <sheetName val="PAJAK Hlm 14"/>
      <sheetName val="RIIL-15"/>
      <sheetName val="LABUL Hlm 16"/>
      <sheetName val="PANDANGAN"/>
      <sheetName val="UTK PENGUJIAN"/>
      <sheetName val="A"/>
      <sheetName val="HARGA"/>
      <sheetName val="ANL"/>
      <sheetName val="REKAP "/>
      <sheetName val="Persi"/>
      <sheetName val="3 RKB + KTR"/>
      <sheetName val="WC"/>
      <sheetName val="Srbguna"/>
      <sheetName val="Asr Guru"/>
      <sheetName val="Pompa"/>
      <sheetName val="Site Dev"/>
      <sheetName val="Furnit"/>
      <sheetName val="REKAP FISIK"/>
      <sheetName val="BOS"/>
      <sheetName val="insentif"/>
      <sheetName val="Adm"/>
      <sheetName val="Peng.buku"/>
      <sheetName val="sppb"/>
      <sheetName val="GALIAN  TIMBUNAN"/>
      <sheetName val="LS (2)"/>
      <sheetName val="CS (2)"/>
      <sheetName val="G.CS"/>
      <sheetName val="Data"/>
      <sheetName val="Rekap."/>
      <sheetName val="RAB"/>
      <sheetName val="HITUNGAN BESI"/>
      <sheetName val="BACK UP DATA"/>
      <sheetName val="An.Upah bahan"/>
      <sheetName val="TIME SCHEDULE"/>
      <sheetName val="ANALISA UPAH + BAHAN"/>
      <sheetName val="ANALISA"/>
      <sheetName val="UPAH DAN BAHAN"/>
      <sheetName val="REKAP"/>
      <sheetName val="HARGA MAT. ONSITE"/>
      <sheetName val="UPAH"/>
      <sheetName val="ANALISA BAHAN "/>
      <sheetName val="HARGA ALAT"/>
      <sheetName val="TIME"/>
      <sheetName val="DATA "/>
      <sheetName val="1 RKB+1KANTOR"/>
      <sheetName val="BB Agst 2010"/>
      <sheetName val="KT Agst 2010"/>
      <sheetName val="BKU-Agst 2010"/>
      <sheetName val="LAP Agst 2010"/>
      <sheetName val="BB Sept 2010 "/>
      <sheetName val="KT Sept 2010"/>
      <sheetName val="BKU-Sept 2010 "/>
      <sheetName val="LAP Sept 2010 "/>
      <sheetName val="BB Okt 2010"/>
      <sheetName val="KT Okt 2010"/>
      <sheetName val="BKU-Okt 2010"/>
      <sheetName val="LAP Okt 2010"/>
      <sheetName val="BB Nop 2010"/>
      <sheetName val="KT Nop 2010"/>
      <sheetName val="BKU-Nop 2010"/>
      <sheetName val="LAP Nop 2010"/>
      <sheetName val="BB Des 2010"/>
      <sheetName val="KT Des 2010"/>
      <sheetName val="BKU- Des 2010"/>
      <sheetName val="LAP Des 2010"/>
      <sheetName val="BB Jan 2011"/>
      <sheetName val="KT Jan 2011"/>
      <sheetName val="BKU- Jan 2011"/>
      <sheetName val="LAP Jan 2011"/>
      <sheetName val="BB Peb. 2011"/>
      <sheetName val="KT peb. 2011"/>
      <sheetName val="BKU- Peb, 2011"/>
      <sheetName val="LAP Peb 2011"/>
      <sheetName val="BB mrt 2011"/>
      <sheetName val="KT mar 2011"/>
      <sheetName val="BKU- mar 2011"/>
      <sheetName val="LAP mar 2011"/>
      <sheetName val="SPJ 50"/>
      <sheetName val="BB Sept 2010"/>
      <sheetName val="BKU-Sept 2010"/>
      <sheetName val="LAP Sept 2010"/>
      <sheetName val="BKU-Des 2010"/>
      <sheetName val="BKU-JAN 2011"/>
      <sheetName val="BB PEB 2011"/>
      <sheetName val="KT PEB 2011"/>
      <sheetName val="BKU-PEB 2011"/>
      <sheetName val="LAPORAN"/>
      <sheetName val="LAP"/>
      <sheetName val="MG-AK"/>
      <sheetName val="HARGA UPAH&amp;BAHAN"/>
      <sheetName val="ANALISA BAHAN"/>
      <sheetName val="L. MGGU 1"/>
      <sheetName val="L. MGGU 2"/>
      <sheetName val="L. MGGU 3"/>
      <sheetName val="L. MGGU 4"/>
      <sheetName val="DATA PROYEK"/>
      <sheetName val="ASTEK"/>
      <sheetName val="ANL.PEK"/>
      <sheetName val="BAHAN"/>
      <sheetName val="AN BHN ON SITE"/>
      <sheetName val="PEK. PERS"/>
      <sheetName val="PEK. TAN"/>
      <sheetName val="PEK. STRUK"/>
      <sheetName val="PEK. ARS"/>
      <sheetName val="PEK TAMBAHAN"/>
      <sheetName val="MINGGU I"/>
      <sheetName val="MINGGU II"/>
      <sheetName val="MINGGU III"/>
      <sheetName val="PROGRESS"/>
      <sheetName val="BANYAK BAHAN"/>
      <sheetName val="MINGGU IV"/>
      <sheetName val="RAB (2)"/>
      <sheetName val="Pek. tiang selasar"/>
      <sheetName val="BIAYA BANYAK BAHAN"/>
      <sheetName val="agustus"/>
      <sheetName val="PENC.30%"/>
      <sheetName val="ALAT"/>
      <sheetName val="PEK. SANITASI"/>
      <sheetName val="PEK. WC"/>
      <sheetName val="progres (2)"/>
      <sheetName val="progres"/>
      <sheetName val="Perhitungan Upah &amp; Bahan"/>
      <sheetName val="RAB 30%"/>
      <sheetName val="Perhitungan Upah &amp; Bahan 30%"/>
      <sheetName val="RAB 45%"/>
      <sheetName val="Perhitungan Upah &amp; Bahan 45%"/>
      <sheetName val="Perhitungan Upah &amp; Bahan 25%"/>
      <sheetName val="RAB 25%"/>
      <sheetName val="DISCLAIMER"/>
      <sheetName val="PETA LOKASI"/>
      <sheetName val="%"/>
      <sheetName val="MAJOR"/>
      <sheetName val="Peta Quarry"/>
      <sheetName val="Perhitungan Mobilisasi Alat"/>
      <sheetName val="Lalu Lintas"/>
      <sheetName val="Mobilisasi"/>
      <sheetName val="Jembatan Sementara"/>
      <sheetName val="RK3K"/>
      <sheetName val="4-Basic Price"/>
      <sheetName val="5-ALAT(1)"/>
      <sheetName val="Informasi"/>
      <sheetName val="Analisa K3"/>
      <sheetName val="4-Analisa Quarry"/>
      <sheetName val="4-Formulir harga bahan"/>
      <sheetName val="BOQ"/>
      <sheetName val="D1"/>
      <sheetName val="5-ALAT(2)"/>
      <sheetName val="D2"/>
      <sheetName val="D3"/>
      <sheetName val="D4"/>
      <sheetName val="D5"/>
      <sheetName val="D6"/>
      <sheetName val="D7(1)"/>
      <sheetName val="D7(2)"/>
      <sheetName val="B.D2.1.1"/>
      <sheetName val="B. D5.1.1"/>
      <sheetName val="B. D5.1.2"/>
      <sheetName val="B. D5.1.2 (2)"/>
      <sheetName val="Timbunan Pilihan"/>
      <sheetName val="B.DATA"/>
      <sheetName val="3.1.1 Galian Biasa1"/>
      <sheetName val="2.2.1 Pas B dgn Mortar"/>
      <sheetName val="7.6.10."/>
      <sheetName val="7.11.1"/>
      <sheetName val="D7(4)"/>
      <sheetName val="D8(1)"/>
      <sheetName val="D8(2)"/>
      <sheetName val="D9"/>
      <sheetName val="Agg Halus &amp; Kasar"/>
      <sheetName val="Agg A"/>
      <sheetName val="Agg B dan S"/>
      <sheetName val="Agg C"/>
      <sheetName val="Agg  CBR 60"/>
      <sheetName val="D10 LS-Rutin"/>
      <sheetName val="D10 Kuantitas"/>
      <sheetName val="D10 Analisa HSP"/>
      <sheetName val="DP"/>
      <sheetName val="REK"/>
      <sheetName val="MOB"/>
      <sheetName val="HRG DSR"/>
      <sheetName val="T.Schedule"/>
      <sheetName val="4-An Quarry"/>
      <sheetName val="ONGKOS ANGKUT (2)"/>
      <sheetName val="JARAK ANGKUT (2)"/>
      <sheetName val="JARAK ANGKUT"/>
      <sheetName val="ONGKOS ANGKUT "/>
      <sheetName val="KONSTRUKSI (2)"/>
      <sheetName val="sni"/>
      <sheetName val="AHSP"/>
      <sheetName val="RAB1 (2)"/>
      <sheetName val="RAB R.DINAS "/>
      <sheetName val="RAB TPT"/>
      <sheetName val="BACK DATA R.DINAS DOKTER"/>
      <sheetName val="BACK DATA R.PARAMEDIS"/>
      <sheetName val="RAB1"/>
      <sheetName val="Besi"/>
      <sheetName val="bcdata"/>
      <sheetName val="EI-7618"/>
      <sheetName val="D7"/>
      <sheetName val="Final 2"/>
      <sheetName val="HARGA BH &amp; ONGKOS ANGKUT"/>
      <sheetName val="DHBU."/>
      <sheetName val="analisa f"/>
      <sheetName val="back data"/>
      <sheetName val="RAB r.j"/>
      <sheetName val="REKAP FIN"/>
      <sheetName val="back"/>
      <sheetName val="Srt Pnwrn"/>
      <sheetName val="TS"/>
      <sheetName val="ANALISA SNI"/>
      <sheetName val="D.BAH.2"/>
      <sheetName val="Daf. Upah"/>
      <sheetName val="ceklist"/>
      <sheetName val="B. Acara"/>
      <sheetName val="Harga Satuan GS"/>
      <sheetName val="VOLUME"/>
      <sheetName val="RAB LOKAL"/>
      <sheetName val="RAB PAGAR"/>
      <sheetName val="Rekapitulasi harga"/>
      <sheetName val="ALT-2"/>
      <sheetName val="HPS"/>
      <sheetName val="ARTEK (P)"/>
      <sheetName val="PENDAMPING -1"/>
      <sheetName val="3.BONAFINDO "/>
      <sheetName val="2.ARTEK  "/>
      <sheetName val="1.DELTA "/>
      <sheetName val="3.DEKA"/>
      <sheetName val="2.DELTA "/>
      <sheetName val="1.ARTEK  "/>
      <sheetName val="BQ"/>
      <sheetName val="Sheet2_(2)"/>
      <sheetName val="Form_Gaji_FISIP"/>
      <sheetName val="Tabel_Rapel_FISIP"/>
      <sheetName val="Form_Rapel_FISIP"/>
      <sheetName val="Hlm_1"/>
      <sheetName val="Hlm_2"/>
      <sheetName val="Hlm_3,4"/>
      <sheetName val="Hlm_5,6"/>
      <sheetName val="Hlm_7"/>
      <sheetName val="Hlm_9-10"/>
      <sheetName val="Hlm_11"/>
      <sheetName val="UMK_12"/>
      <sheetName val="SPP-SPM_Hlm_13"/>
      <sheetName val="PAJAK_Hlm_14"/>
      <sheetName val="LABUL_Hlm_16"/>
      <sheetName val="UTK_PENGUJIAN"/>
      <sheetName val="B__Acara"/>
      <sheetName val="ARTEK_(P)"/>
      <sheetName val="PENDAMPING_-1"/>
      <sheetName val="3_BONAFINDO_"/>
      <sheetName val="2_ARTEK__"/>
      <sheetName val="1_DELTA_"/>
      <sheetName val="3_DEKA"/>
      <sheetName val="2_DELTA_"/>
      <sheetName val="1_ARTEK__"/>
      <sheetName val="REKAP_"/>
      <sheetName val="3_RKB_+_KTR"/>
      <sheetName val="Asr_Guru"/>
      <sheetName val="Site_Dev"/>
      <sheetName val="REKAP_FISIK"/>
      <sheetName val="Peng_buku"/>
      <sheetName val="Upah&amp;Bahan"/>
      <sheetName val="vol"/>
      <sheetName val="rekap rab"/>
      <sheetName val="rekap anal"/>
      <sheetName val="UP_BHN_2015"/>
      <sheetName val="pek.cat"/>
      <sheetName val="pek.kunci&amp;kaca"/>
      <sheetName val="pek.sanitasi"/>
      <sheetName val="pek. atap"/>
      <sheetName val="pek.besi &amp; aluminium"/>
      <sheetName val="pek.langit-2"/>
      <sheetName val="pek.lantai &amp; dinding"/>
      <sheetName val="pek.kayu"/>
      <sheetName val="pek.plesteran"/>
      <sheetName val="pek. dinding"/>
      <sheetName val="pek.beton"/>
      <sheetName val="pek. pondasi"/>
      <sheetName val="pek. Tanah"/>
      <sheetName val="pek. persiapan"/>
      <sheetName val="Taksir"/>
      <sheetName val="Taksir (supl)"/>
      <sheetName val="MATERIAL"/>
      <sheetName val="SAMPUL"/>
      <sheetName val="RAB "/>
      <sheetName val="VOLUME "/>
      <sheetName val="TIPICAL"/>
      <sheetName val="tulangan"/>
      <sheetName val="Foto"/>
      <sheetName val="DAFTAR MOB. ALAT"/>
      <sheetName val="Galian C"/>
      <sheetName val="analisa ongkos angkut"/>
      <sheetName val="GBR"/>
      <sheetName val="SCHEDULE"/>
      <sheetName val="TIPICAL "/>
      <sheetName val="HANGER-KABEL"/>
      <sheetName val="surat (2)"/>
      <sheetName val="Tul. Jembt 14"/>
      <sheetName val="Tul. Perletakan"/>
      <sheetName val="TUL ABUD"/>
      <sheetName val="HSPK-TAPSEL"/>
      <sheetName val="1 RKB + 1 Kantor"/>
      <sheetName val="Bangsal"/>
      <sheetName val="cek"/>
      <sheetName val="Ruang Kelas"/>
      <sheetName val="Pagar"/>
      <sheetName val="SAMPUL (3)"/>
      <sheetName val="dasar (2)"/>
      <sheetName val="sambungan dasar"/>
      <sheetName val="SPCO"/>
      <sheetName val="setelah cco"/>
      <sheetName val="CCO OK."/>
      <sheetName val="BA"/>
      <sheetName val="Daftar Hadir"/>
      <sheetName val="vol ok"/>
      <sheetName val="vol CCO"/>
      <sheetName val="Tul"/>
      <sheetName val="1. INPUT NAMA"/>
      <sheetName val="2. INPUT jarak quarry"/>
      <sheetName val="3. INPUT BAHAN TOKO"/>
      <sheetName val="4. INPUT BAHAN ALAM-MATERIAL"/>
      <sheetName val="INPUT HARGA"/>
      <sheetName val="HSPK"/>
      <sheetName val="ACUAN PUD 2013 (2)"/>
      <sheetName val="LANGKAH"/>
      <sheetName val="LOKASI QUARY"/>
      <sheetName val="Upah&amp;Bhn"/>
      <sheetName val="JDL BAHAN"/>
      <sheetName val="sche"/>
      <sheetName val="Jadwal Personil inti"/>
      <sheetName val="DUB"/>
      <sheetName val="L-1.2-1"/>
      <sheetName val="L-1.2-2"/>
      <sheetName val="Anl EI"/>
      <sheetName val="U Anl Bahan"/>
      <sheetName val="U Agregat"/>
      <sheetName val="H.Upah"/>
      <sheetName val="H.Bahan"/>
      <sheetName val="Quarry"/>
      <sheetName val="Sewa Alat"/>
      <sheetName val="MPU"/>
      <sheetName val="TS A"/>
      <sheetName val="TS M"/>
      <sheetName val="TS P"/>
      <sheetName val="On Site"/>
      <sheetName val="SUb"/>
      <sheetName val="Rekap MP"/>
      <sheetName val="MPU (2)"/>
      <sheetName val="MPUtama"/>
      <sheetName val="TKDN"/>
      <sheetName val="nwp"/>
      <sheetName val="Plant Batu"/>
      <sheetName val="Plant Aspal"/>
      <sheetName val="Plant Beton"/>
      <sheetName val="Anl-Alat"/>
      <sheetName val="RAB 1"/>
      <sheetName val="H. BAHAN"/>
      <sheetName val="ANLS 2007"/>
      <sheetName val="analisa_gedung "/>
      <sheetName val="peralatan"/>
      <sheetName val="analisa_kput"/>
      <sheetName val="analisa_listrik"/>
      <sheetName val="analisa_alat"/>
      <sheetName val="analisa e"/>
      <sheetName val=" UPAH DAN BAHAN"/>
      <sheetName val="RAB USU"/>
      <sheetName val="RAB A  "/>
    </sheetNames>
    <sheetDataSet>
      <sheetData sheetId="0" refreshError="1">
        <row r="1">
          <cell r="A1">
            <v>0</v>
          </cell>
          <cell r="B1" t="str">
            <v>Nol</v>
          </cell>
        </row>
        <row r="2">
          <cell r="A2">
            <v>1</v>
          </cell>
          <cell r="B2" t="str">
            <v>Satu</v>
          </cell>
        </row>
        <row r="3">
          <cell r="A3">
            <v>2</v>
          </cell>
          <cell r="B3" t="str">
            <v>Dua</v>
          </cell>
        </row>
        <row r="4">
          <cell r="A4">
            <v>3</v>
          </cell>
          <cell r="B4" t="str">
            <v>Tiga</v>
          </cell>
        </row>
        <row r="5">
          <cell r="A5">
            <v>4</v>
          </cell>
          <cell r="B5" t="str">
            <v>Empat</v>
          </cell>
        </row>
        <row r="6">
          <cell r="A6">
            <v>5</v>
          </cell>
          <cell r="B6" t="str">
            <v>Lima</v>
          </cell>
        </row>
        <row r="7">
          <cell r="A7">
            <v>6</v>
          </cell>
          <cell r="B7" t="str">
            <v>Enam</v>
          </cell>
        </row>
        <row r="8">
          <cell r="A8">
            <v>7</v>
          </cell>
          <cell r="B8" t="str">
            <v>Tujuh</v>
          </cell>
        </row>
        <row r="9">
          <cell r="A9">
            <v>8</v>
          </cell>
          <cell r="B9" t="str">
            <v>Delapan</v>
          </cell>
        </row>
        <row r="10">
          <cell r="A10">
            <v>9</v>
          </cell>
          <cell r="B10" t="str">
            <v>Sembilan</v>
          </cell>
        </row>
        <row r="11">
          <cell r="A11">
            <v>10</v>
          </cell>
          <cell r="B11" t="str">
            <v>Sepuluh</v>
          </cell>
        </row>
        <row r="12">
          <cell r="A12">
            <v>11</v>
          </cell>
          <cell r="B12" t="str">
            <v>Sebelas</v>
          </cell>
        </row>
        <row r="13">
          <cell r="A13">
            <v>12</v>
          </cell>
          <cell r="B13" t="str">
            <v>Dua Belas</v>
          </cell>
        </row>
        <row r="14">
          <cell r="A14">
            <v>13</v>
          </cell>
          <cell r="B14" t="str">
            <v>Tiga Belas</v>
          </cell>
        </row>
        <row r="15">
          <cell r="A15">
            <v>14</v>
          </cell>
          <cell r="B15" t="str">
            <v>Empat Belas</v>
          </cell>
        </row>
        <row r="16">
          <cell r="A16">
            <v>15</v>
          </cell>
          <cell r="B16" t="str">
            <v>Lima Belas</v>
          </cell>
        </row>
        <row r="17">
          <cell r="A17">
            <v>16</v>
          </cell>
          <cell r="B17" t="str">
            <v>Enam Belas</v>
          </cell>
        </row>
        <row r="18">
          <cell r="A18">
            <v>17</v>
          </cell>
          <cell r="B18" t="str">
            <v>Tujuh Belas</v>
          </cell>
        </row>
        <row r="19">
          <cell r="A19">
            <v>18</v>
          </cell>
          <cell r="B19" t="str">
            <v>Delapan Belas</v>
          </cell>
        </row>
        <row r="20">
          <cell r="A20">
            <v>19</v>
          </cell>
          <cell r="B20" t="str">
            <v>Sembilan Belas</v>
          </cell>
        </row>
        <row r="21">
          <cell r="A21">
            <v>20</v>
          </cell>
          <cell r="B21" t="str">
            <v>Dua Puluh</v>
          </cell>
        </row>
        <row r="22">
          <cell r="A22">
            <v>21</v>
          </cell>
          <cell r="B22" t="str">
            <v>Dua Puluh Satu</v>
          </cell>
        </row>
        <row r="23">
          <cell r="A23">
            <v>22</v>
          </cell>
          <cell r="B23" t="str">
            <v>Dua Puluh Dua</v>
          </cell>
        </row>
        <row r="24">
          <cell r="A24">
            <v>23</v>
          </cell>
          <cell r="B24" t="str">
            <v>Dua Puluh Tiga</v>
          </cell>
        </row>
        <row r="25">
          <cell r="A25">
            <v>24</v>
          </cell>
          <cell r="B25" t="str">
            <v>Dua Puluh Empat</v>
          </cell>
        </row>
        <row r="26">
          <cell r="A26">
            <v>25</v>
          </cell>
          <cell r="B26" t="str">
            <v>Dua Puluh Lima</v>
          </cell>
        </row>
        <row r="27">
          <cell r="A27">
            <v>26</v>
          </cell>
          <cell r="B27" t="str">
            <v>Dua Puluh Enam</v>
          </cell>
        </row>
        <row r="28">
          <cell r="A28">
            <v>27</v>
          </cell>
          <cell r="B28" t="str">
            <v>Dua Puluh Tujuh</v>
          </cell>
        </row>
        <row r="29">
          <cell r="A29">
            <v>28</v>
          </cell>
          <cell r="B29" t="str">
            <v>Dua Puluh Delapan</v>
          </cell>
        </row>
        <row r="30">
          <cell r="A30">
            <v>29</v>
          </cell>
          <cell r="B30" t="str">
            <v>Dua Puluh Sembilan</v>
          </cell>
        </row>
        <row r="31">
          <cell r="A31">
            <v>30</v>
          </cell>
          <cell r="B31" t="str">
            <v>Tiga Puluh</v>
          </cell>
        </row>
        <row r="32">
          <cell r="A32">
            <v>31</v>
          </cell>
          <cell r="B32" t="str">
            <v>Tiga Puluh Satu</v>
          </cell>
        </row>
        <row r="33">
          <cell r="A33">
            <v>32</v>
          </cell>
          <cell r="B33" t="str">
            <v>Tiga Puluh Dua</v>
          </cell>
        </row>
        <row r="34">
          <cell r="A34">
            <v>33</v>
          </cell>
          <cell r="B34" t="str">
            <v>Tiga Puluh Tiga</v>
          </cell>
        </row>
        <row r="35">
          <cell r="A35">
            <v>34</v>
          </cell>
          <cell r="B35" t="str">
            <v>Tiga Puluh Empat</v>
          </cell>
        </row>
        <row r="36">
          <cell r="A36">
            <v>35</v>
          </cell>
          <cell r="B36" t="str">
            <v>Tiga Puluh Lima</v>
          </cell>
        </row>
        <row r="37">
          <cell r="A37">
            <v>36</v>
          </cell>
          <cell r="B37" t="str">
            <v>Tiga Puluh Enam</v>
          </cell>
        </row>
        <row r="38">
          <cell r="A38">
            <v>37</v>
          </cell>
          <cell r="B38" t="str">
            <v>Tiga Puluh Tujuh</v>
          </cell>
        </row>
        <row r="39">
          <cell r="A39">
            <v>38</v>
          </cell>
          <cell r="B39" t="str">
            <v>Tiga Puluh Delapan</v>
          </cell>
        </row>
        <row r="40">
          <cell r="A40">
            <v>39</v>
          </cell>
          <cell r="B40" t="str">
            <v>Tiga Puluh Sembilan</v>
          </cell>
        </row>
        <row r="41">
          <cell r="A41">
            <v>40</v>
          </cell>
          <cell r="B41" t="str">
            <v>Empat Puluh</v>
          </cell>
        </row>
        <row r="42">
          <cell r="A42">
            <v>41</v>
          </cell>
          <cell r="B42" t="str">
            <v>Empat Puluh Satu</v>
          </cell>
        </row>
        <row r="43">
          <cell r="A43">
            <v>42</v>
          </cell>
          <cell r="B43" t="str">
            <v>Empat Puluh Dua</v>
          </cell>
        </row>
        <row r="44">
          <cell r="A44">
            <v>43</v>
          </cell>
          <cell r="B44" t="str">
            <v>Empat Puluh Tiga</v>
          </cell>
        </row>
        <row r="45">
          <cell r="A45">
            <v>44</v>
          </cell>
          <cell r="B45" t="str">
            <v>Empat Puluh Empat</v>
          </cell>
        </row>
        <row r="46">
          <cell r="A46">
            <v>45</v>
          </cell>
          <cell r="B46" t="str">
            <v>Empat Puluh Lima</v>
          </cell>
        </row>
        <row r="47">
          <cell r="A47">
            <v>46</v>
          </cell>
          <cell r="B47" t="str">
            <v>Empat Puluh Enam</v>
          </cell>
        </row>
        <row r="48">
          <cell r="A48">
            <v>47</v>
          </cell>
          <cell r="B48" t="str">
            <v>Empat Puluh Tujuh</v>
          </cell>
        </row>
        <row r="49">
          <cell r="A49">
            <v>48</v>
          </cell>
          <cell r="B49" t="str">
            <v>Empat Puluh Delapan</v>
          </cell>
        </row>
        <row r="50">
          <cell r="A50">
            <v>49</v>
          </cell>
          <cell r="B50" t="str">
            <v>Empat Puluh Sembilan</v>
          </cell>
        </row>
        <row r="51">
          <cell r="A51">
            <v>50</v>
          </cell>
          <cell r="B51" t="str">
            <v>Lima Puluh</v>
          </cell>
        </row>
        <row r="52">
          <cell r="A52">
            <v>51</v>
          </cell>
          <cell r="B52" t="str">
            <v>Lima Puluh Satu</v>
          </cell>
        </row>
        <row r="53">
          <cell r="A53">
            <v>52</v>
          </cell>
          <cell r="B53" t="str">
            <v>Lima Puluh Dua</v>
          </cell>
        </row>
        <row r="54">
          <cell r="A54">
            <v>53</v>
          </cell>
          <cell r="B54" t="str">
            <v>Lima Puluh Tiga</v>
          </cell>
        </row>
        <row r="55">
          <cell r="A55">
            <v>54</v>
          </cell>
          <cell r="B55" t="str">
            <v>Lima Puluh Empat</v>
          </cell>
        </row>
        <row r="56">
          <cell r="A56">
            <v>55</v>
          </cell>
          <cell r="B56" t="str">
            <v>Lima Puluh Lima</v>
          </cell>
        </row>
        <row r="57">
          <cell r="A57">
            <v>56</v>
          </cell>
          <cell r="B57" t="str">
            <v>Lima Puluh Enam</v>
          </cell>
        </row>
        <row r="58">
          <cell r="A58">
            <v>57</v>
          </cell>
          <cell r="B58" t="str">
            <v>Lima Puluh Tujuh</v>
          </cell>
        </row>
        <row r="59">
          <cell r="A59">
            <v>58</v>
          </cell>
          <cell r="B59" t="str">
            <v>Lima Puluh Delapan</v>
          </cell>
        </row>
        <row r="60">
          <cell r="A60">
            <v>59</v>
          </cell>
          <cell r="B60" t="str">
            <v>Lima Puluh Sembilan</v>
          </cell>
        </row>
        <row r="61">
          <cell r="A61">
            <v>60</v>
          </cell>
          <cell r="B61" t="str">
            <v>Enam Puluh</v>
          </cell>
        </row>
        <row r="62">
          <cell r="A62">
            <v>61</v>
          </cell>
          <cell r="B62" t="str">
            <v>Enam Puluh Satu</v>
          </cell>
        </row>
        <row r="63">
          <cell r="A63">
            <v>62</v>
          </cell>
          <cell r="B63" t="str">
            <v>Enam Puluh Dua</v>
          </cell>
        </row>
        <row r="64">
          <cell r="A64">
            <v>63</v>
          </cell>
          <cell r="B64" t="str">
            <v>Enam Puluh Tiga</v>
          </cell>
        </row>
        <row r="65">
          <cell r="A65">
            <v>64</v>
          </cell>
          <cell r="B65" t="str">
            <v>Enam Puluh Empat</v>
          </cell>
        </row>
        <row r="66">
          <cell r="A66">
            <v>65</v>
          </cell>
          <cell r="B66" t="str">
            <v>Enam Puluh Lima</v>
          </cell>
        </row>
        <row r="67">
          <cell r="A67">
            <v>66</v>
          </cell>
          <cell r="B67" t="str">
            <v>Enam Puluh Enam</v>
          </cell>
        </row>
        <row r="68">
          <cell r="A68">
            <v>67</v>
          </cell>
          <cell r="B68" t="str">
            <v>Enam Puluh Tujuh</v>
          </cell>
        </row>
        <row r="69">
          <cell r="A69">
            <v>68</v>
          </cell>
          <cell r="B69" t="str">
            <v>Enam Puluh Delapan</v>
          </cell>
        </row>
        <row r="70">
          <cell r="A70">
            <v>69</v>
          </cell>
          <cell r="B70" t="str">
            <v>Enam Puluh Sembilan</v>
          </cell>
        </row>
        <row r="71">
          <cell r="A71">
            <v>70</v>
          </cell>
          <cell r="B71" t="str">
            <v>Tujuh Puluh</v>
          </cell>
        </row>
        <row r="72">
          <cell r="A72">
            <v>71</v>
          </cell>
          <cell r="B72" t="str">
            <v>Tujuh Puluh Satu</v>
          </cell>
        </row>
        <row r="73">
          <cell r="A73">
            <v>72</v>
          </cell>
          <cell r="B73" t="str">
            <v>Tujuh Puluh Dua</v>
          </cell>
        </row>
        <row r="74">
          <cell r="A74">
            <v>73</v>
          </cell>
          <cell r="B74" t="str">
            <v>Tujuh Puluh Tiga</v>
          </cell>
        </row>
        <row r="75">
          <cell r="A75">
            <v>74</v>
          </cell>
          <cell r="B75" t="str">
            <v>Tujuh Puluh Empat</v>
          </cell>
        </row>
        <row r="76">
          <cell r="A76">
            <v>75</v>
          </cell>
          <cell r="B76" t="str">
            <v>Tujuh Puluh Lima</v>
          </cell>
        </row>
        <row r="77">
          <cell r="A77">
            <v>76</v>
          </cell>
          <cell r="B77" t="str">
            <v>Tujuh Puluh Enam</v>
          </cell>
        </row>
        <row r="78">
          <cell r="A78">
            <v>77</v>
          </cell>
          <cell r="B78" t="str">
            <v>Tujuh Puluh Tujuh</v>
          </cell>
        </row>
        <row r="79">
          <cell r="A79">
            <v>78</v>
          </cell>
          <cell r="B79" t="str">
            <v>Tujuh Puluh Delapan</v>
          </cell>
        </row>
        <row r="80">
          <cell r="A80">
            <v>79</v>
          </cell>
          <cell r="B80" t="str">
            <v>Tujuh Puluh Sembilan</v>
          </cell>
        </row>
        <row r="81">
          <cell r="A81">
            <v>80</v>
          </cell>
          <cell r="B81" t="str">
            <v>Delapan Puluh</v>
          </cell>
        </row>
        <row r="82">
          <cell r="A82">
            <v>81</v>
          </cell>
          <cell r="B82" t="str">
            <v>Delapan Puluh Satu</v>
          </cell>
        </row>
        <row r="83">
          <cell r="A83">
            <v>82</v>
          </cell>
          <cell r="B83" t="str">
            <v>Delapan Puluh Dua</v>
          </cell>
        </row>
        <row r="84">
          <cell r="A84">
            <v>83</v>
          </cell>
          <cell r="B84" t="str">
            <v>Delapan Puluh Tiga</v>
          </cell>
        </row>
        <row r="85">
          <cell r="A85">
            <v>84</v>
          </cell>
          <cell r="B85" t="str">
            <v>Delapan Puluh Empat</v>
          </cell>
        </row>
        <row r="86">
          <cell r="A86">
            <v>85</v>
          </cell>
          <cell r="B86" t="str">
            <v>Delapan Puluh Lima</v>
          </cell>
        </row>
        <row r="87">
          <cell r="A87">
            <v>86</v>
          </cell>
          <cell r="B87" t="str">
            <v>Delapan Puluh Enam</v>
          </cell>
        </row>
        <row r="88">
          <cell r="A88">
            <v>87</v>
          </cell>
          <cell r="B88" t="str">
            <v>Delapan Puluh Tujuh</v>
          </cell>
        </row>
        <row r="89">
          <cell r="A89">
            <v>88</v>
          </cell>
          <cell r="B89" t="str">
            <v>Delapan Puluh Delapan</v>
          </cell>
        </row>
        <row r="90">
          <cell r="A90">
            <v>89</v>
          </cell>
          <cell r="B90" t="str">
            <v>Delapan Puluh Sembilan</v>
          </cell>
        </row>
        <row r="91">
          <cell r="A91">
            <v>90</v>
          </cell>
          <cell r="B91" t="str">
            <v>Sembilan Puluh</v>
          </cell>
        </row>
        <row r="92">
          <cell r="A92">
            <v>91</v>
          </cell>
          <cell r="B92" t="str">
            <v>Sembilan Puluh Satu</v>
          </cell>
        </row>
        <row r="93">
          <cell r="A93">
            <v>92</v>
          </cell>
          <cell r="B93" t="str">
            <v>Sembilan Puluh Dua</v>
          </cell>
        </row>
        <row r="94">
          <cell r="A94">
            <v>93</v>
          </cell>
          <cell r="B94" t="str">
            <v>Sembilan Puluh Tiga</v>
          </cell>
        </row>
        <row r="95">
          <cell r="A95">
            <v>94</v>
          </cell>
          <cell r="B95" t="str">
            <v>Sembilan Puluh Empat</v>
          </cell>
        </row>
        <row r="96">
          <cell r="A96">
            <v>95</v>
          </cell>
          <cell r="B96" t="str">
            <v>Sembilan Puluh Lima</v>
          </cell>
        </row>
        <row r="97">
          <cell r="A97">
            <v>96</v>
          </cell>
          <cell r="B97" t="str">
            <v>Sembilan Puluh Enam</v>
          </cell>
        </row>
        <row r="98">
          <cell r="A98">
            <v>97</v>
          </cell>
          <cell r="B98" t="str">
            <v>Sembilan Puluh Tujuh</v>
          </cell>
        </row>
        <row r="99">
          <cell r="A99">
            <v>98</v>
          </cell>
          <cell r="B99" t="str">
            <v>Sembilan Puluh Delapan</v>
          </cell>
        </row>
        <row r="100">
          <cell r="A100">
            <v>99</v>
          </cell>
          <cell r="B100" t="str">
            <v>Sembilan Puluh Sembilan</v>
          </cell>
        </row>
        <row r="101">
          <cell r="A101">
            <v>100</v>
          </cell>
          <cell r="B101" t="str">
            <v>Seratus</v>
          </cell>
        </row>
        <row r="102">
          <cell r="A102">
            <v>101</v>
          </cell>
          <cell r="B102" t="str">
            <v>Seratus Satu</v>
          </cell>
        </row>
        <row r="103">
          <cell r="A103">
            <v>102</v>
          </cell>
          <cell r="B103" t="str">
            <v>Seratus Dua</v>
          </cell>
        </row>
        <row r="104">
          <cell r="A104">
            <v>103</v>
          </cell>
          <cell r="B104" t="str">
            <v>Seratus Tiga</v>
          </cell>
        </row>
        <row r="105">
          <cell r="A105">
            <v>104</v>
          </cell>
          <cell r="B105" t="str">
            <v>Seratus Empat</v>
          </cell>
        </row>
        <row r="106">
          <cell r="A106">
            <v>105</v>
          </cell>
          <cell r="B106" t="str">
            <v>Seratus Lima</v>
          </cell>
        </row>
        <row r="107">
          <cell r="A107">
            <v>106</v>
          </cell>
          <cell r="B107" t="str">
            <v>Seratus Enam</v>
          </cell>
        </row>
        <row r="108">
          <cell r="A108">
            <v>107</v>
          </cell>
          <cell r="B108" t="str">
            <v>Seratus Tujuh</v>
          </cell>
        </row>
        <row r="109">
          <cell r="A109">
            <v>108</v>
          </cell>
          <cell r="B109" t="str">
            <v>Seratus Delapan</v>
          </cell>
        </row>
        <row r="110">
          <cell r="A110">
            <v>109</v>
          </cell>
          <cell r="B110" t="str">
            <v>Seratus Sembilan</v>
          </cell>
        </row>
        <row r="111">
          <cell r="A111">
            <v>110</v>
          </cell>
          <cell r="B111" t="str">
            <v>Seratus Sepuluh</v>
          </cell>
        </row>
        <row r="112">
          <cell r="A112">
            <v>111</v>
          </cell>
          <cell r="B112" t="str">
            <v>Seratus Sebelas</v>
          </cell>
        </row>
        <row r="113">
          <cell r="A113">
            <v>112</v>
          </cell>
          <cell r="B113" t="str">
            <v>Seratus Dua Belas</v>
          </cell>
        </row>
        <row r="114">
          <cell r="A114">
            <v>113</v>
          </cell>
          <cell r="B114" t="str">
            <v>Seratus Tiga Belas</v>
          </cell>
        </row>
        <row r="115">
          <cell r="A115">
            <v>114</v>
          </cell>
          <cell r="B115" t="str">
            <v>Seratus Empat Belas</v>
          </cell>
        </row>
        <row r="116">
          <cell r="A116">
            <v>115</v>
          </cell>
          <cell r="B116" t="str">
            <v>Seratus Lima Belas</v>
          </cell>
        </row>
        <row r="117">
          <cell r="A117">
            <v>116</v>
          </cell>
          <cell r="B117" t="str">
            <v>Seratus Enam Belas</v>
          </cell>
        </row>
        <row r="118">
          <cell r="A118">
            <v>117</v>
          </cell>
          <cell r="B118" t="str">
            <v>Seratus Tujuh Belas</v>
          </cell>
        </row>
        <row r="119">
          <cell r="A119">
            <v>118</v>
          </cell>
          <cell r="B119" t="str">
            <v>Seratus Delapan Belas</v>
          </cell>
        </row>
        <row r="120">
          <cell r="A120">
            <v>119</v>
          </cell>
          <cell r="B120" t="str">
            <v>Seratus Sembilan Belas</v>
          </cell>
        </row>
        <row r="121">
          <cell r="A121">
            <v>120</v>
          </cell>
          <cell r="B121" t="str">
            <v>Seratus Dua Puluh</v>
          </cell>
        </row>
        <row r="122">
          <cell r="A122">
            <v>121</v>
          </cell>
          <cell r="B122" t="str">
            <v>Seratus Dua Puluh Satu</v>
          </cell>
        </row>
        <row r="123">
          <cell r="A123">
            <v>122</v>
          </cell>
          <cell r="B123" t="str">
            <v>Seratus Dua Puluh Dua</v>
          </cell>
        </row>
        <row r="124">
          <cell r="A124">
            <v>123</v>
          </cell>
          <cell r="B124" t="str">
            <v>Seratus Dua Puluh Tiga</v>
          </cell>
        </row>
        <row r="125">
          <cell r="A125">
            <v>124</v>
          </cell>
          <cell r="B125" t="str">
            <v>Seratus Dua Puluh Empat</v>
          </cell>
        </row>
        <row r="126">
          <cell r="A126">
            <v>125</v>
          </cell>
          <cell r="B126" t="str">
            <v>Seratus Dua Puluh Lima</v>
          </cell>
        </row>
        <row r="127">
          <cell r="A127">
            <v>126</v>
          </cell>
          <cell r="B127" t="str">
            <v>Seratus Dua Puluh Enam</v>
          </cell>
        </row>
        <row r="128">
          <cell r="A128">
            <v>127</v>
          </cell>
          <cell r="B128" t="str">
            <v>Seratus Dua Puluh Tujuh</v>
          </cell>
        </row>
        <row r="129">
          <cell r="A129">
            <v>128</v>
          </cell>
          <cell r="B129" t="str">
            <v>Seratus Dua Puluh Delapan</v>
          </cell>
        </row>
        <row r="130">
          <cell r="A130">
            <v>129</v>
          </cell>
          <cell r="B130" t="str">
            <v>Seratus Dua Puluh Sembilan</v>
          </cell>
        </row>
        <row r="131">
          <cell r="A131">
            <v>130</v>
          </cell>
          <cell r="B131" t="str">
            <v>Seratus Tiga Puluh</v>
          </cell>
        </row>
        <row r="132">
          <cell r="A132">
            <v>131</v>
          </cell>
          <cell r="B132" t="str">
            <v>Seratus Tiga Puluh Satu</v>
          </cell>
        </row>
        <row r="133">
          <cell r="A133">
            <v>132</v>
          </cell>
          <cell r="B133" t="str">
            <v>Seratus Tiga Puluh Dua</v>
          </cell>
        </row>
        <row r="134">
          <cell r="A134">
            <v>133</v>
          </cell>
          <cell r="B134" t="str">
            <v>Seratus Tiga Puluh Tiga</v>
          </cell>
        </row>
        <row r="135">
          <cell r="A135">
            <v>134</v>
          </cell>
          <cell r="B135" t="str">
            <v>Seratus Tiga Puluh Empat</v>
          </cell>
        </row>
        <row r="136">
          <cell r="A136">
            <v>135</v>
          </cell>
          <cell r="B136" t="str">
            <v>Seratus Tiga Puluh Lima</v>
          </cell>
        </row>
        <row r="137">
          <cell r="A137">
            <v>136</v>
          </cell>
          <cell r="B137" t="str">
            <v>Seratus Tiga Puluh Enam</v>
          </cell>
        </row>
        <row r="138">
          <cell r="A138">
            <v>137</v>
          </cell>
          <cell r="B138" t="str">
            <v>Seratus Tiga Puluh Tujuh</v>
          </cell>
        </row>
        <row r="139">
          <cell r="A139">
            <v>138</v>
          </cell>
          <cell r="B139" t="str">
            <v>Seratus Tiga Puluh Delapan</v>
          </cell>
        </row>
        <row r="140">
          <cell r="A140">
            <v>139</v>
          </cell>
          <cell r="B140" t="str">
            <v>Seratus Tiga Puluh Sembilan</v>
          </cell>
        </row>
        <row r="141">
          <cell r="A141">
            <v>140</v>
          </cell>
          <cell r="B141" t="str">
            <v>Seratus Empat Puluh</v>
          </cell>
        </row>
        <row r="142">
          <cell r="A142">
            <v>141</v>
          </cell>
          <cell r="B142" t="str">
            <v>Seratus Empat Puluh Satu</v>
          </cell>
        </row>
        <row r="143">
          <cell r="A143">
            <v>142</v>
          </cell>
          <cell r="B143" t="str">
            <v>Seratus Empat Puluh Dua</v>
          </cell>
        </row>
        <row r="144">
          <cell r="A144">
            <v>143</v>
          </cell>
          <cell r="B144" t="str">
            <v>Seratus Empat Puluh Tiga</v>
          </cell>
        </row>
        <row r="145">
          <cell r="A145">
            <v>144</v>
          </cell>
          <cell r="B145" t="str">
            <v>Seratus Empat Puluh Empat</v>
          </cell>
        </row>
        <row r="146">
          <cell r="A146">
            <v>145</v>
          </cell>
          <cell r="B146" t="str">
            <v>Seratus Empat Puluh Lima</v>
          </cell>
        </row>
        <row r="147">
          <cell r="A147">
            <v>146</v>
          </cell>
          <cell r="B147" t="str">
            <v>Seratus Empat Puluh Enam</v>
          </cell>
        </row>
        <row r="148">
          <cell r="A148">
            <v>147</v>
          </cell>
          <cell r="B148" t="str">
            <v>Seratus Empat Puluh Tujuh</v>
          </cell>
        </row>
        <row r="149">
          <cell r="A149">
            <v>148</v>
          </cell>
          <cell r="B149" t="str">
            <v>Seratus Empat Puluh Delapan</v>
          </cell>
        </row>
        <row r="150">
          <cell r="A150">
            <v>149</v>
          </cell>
          <cell r="B150" t="str">
            <v>Seratus Empat Puluh Sembilan</v>
          </cell>
        </row>
        <row r="151">
          <cell r="A151">
            <v>150</v>
          </cell>
          <cell r="B151" t="str">
            <v>Seratus Lima Puluh</v>
          </cell>
        </row>
        <row r="152">
          <cell r="A152">
            <v>151</v>
          </cell>
          <cell r="B152" t="str">
            <v>Seratus Lima Puluh Satu</v>
          </cell>
        </row>
        <row r="153">
          <cell r="A153">
            <v>152</v>
          </cell>
          <cell r="B153" t="str">
            <v>Seratus Lima Puluh Dua</v>
          </cell>
        </row>
        <row r="154">
          <cell r="A154">
            <v>153</v>
          </cell>
          <cell r="B154" t="str">
            <v>Seratus Lima Puluh Tiga</v>
          </cell>
        </row>
        <row r="155">
          <cell r="A155">
            <v>154</v>
          </cell>
          <cell r="B155" t="str">
            <v>Seratus Lima Puluh Empat</v>
          </cell>
        </row>
        <row r="156">
          <cell r="A156">
            <v>155</v>
          </cell>
          <cell r="B156" t="str">
            <v>Seratus Lima Puluh Lima</v>
          </cell>
        </row>
        <row r="157">
          <cell r="A157">
            <v>156</v>
          </cell>
          <cell r="B157" t="str">
            <v>Seratus Lima Puluh Enam</v>
          </cell>
        </row>
        <row r="158">
          <cell r="A158">
            <v>157</v>
          </cell>
          <cell r="B158" t="str">
            <v>Seratus Lima Puluh Tujuh</v>
          </cell>
        </row>
        <row r="159">
          <cell r="A159">
            <v>158</v>
          </cell>
          <cell r="B159" t="str">
            <v>Seratus Lima Puluh Delapan</v>
          </cell>
        </row>
        <row r="160">
          <cell r="A160">
            <v>159</v>
          </cell>
          <cell r="B160" t="str">
            <v>Seratus Lima Puluh Sembilan</v>
          </cell>
        </row>
        <row r="161">
          <cell r="A161">
            <v>160</v>
          </cell>
          <cell r="B161" t="str">
            <v>Seratus Enam Puluh</v>
          </cell>
        </row>
        <row r="162">
          <cell r="A162">
            <v>161</v>
          </cell>
          <cell r="B162" t="str">
            <v>Seratus Enam Puluh Satu</v>
          </cell>
        </row>
        <row r="163">
          <cell r="A163">
            <v>162</v>
          </cell>
          <cell r="B163" t="str">
            <v>Seratus Enam Puluh Dua</v>
          </cell>
        </row>
        <row r="164">
          <cell r="A164">
            <v>163</v>
          </cell>
          <cell r="B164" t="str">
            <v>Seratus Enam Puluh Tiga</v>
          </cell>
        </row>
        <row r="165">
          <cell r="A165">
            <v>164</v>
          </cell>
          <cell r="B165" t="str">
            <v>Seratus Enam Puluh Empat</v>
          </cell>
        </row>
        <row r="166">
          <cell r="A166">
            <v>165</v>
          </cell>
          <cell r="B166" t="str">
            <v>Seratus Enam Puluh Lima</v>
          </cell>
        </row>
        <row r="167">
          <cell r="A167">
            <v>166</v>
          </cell>
          <cell r="B167" t="str">
            <v>Seratus Enam Puluh Enam</v>
          </cell>
        </row>
        <row r="168">
          <cell r="A168">
            <v>167</v>
          </cell>
          <cell r="B168" t="str">
            <v>Seratus Enam Puluh Tujuh</v>
          </cell>
        </row>
        <row r="169">
          <cell r="A169">
            <v>168</v>
          </cell>
          <cell r="B169" t="str">
            <v>Seratus Enam Puluh Delapan</v>
          </cell>
        </row>
        <row r="170">
          <cell r="A170">
            <v>169</v>
          </cell>
          <cell r="B170" t="str">
            <v>Seratus Enam Puluh Sembilan</v>
          </cell>
        </row>
        <row r="171">
          <cell r="A171">
            <v>170</v>
          </cell>
          <cell r="B171" t="str">
            <v>Seratus Tujuh Puluh</v>
          </cell>
        </row>
        <row r="172">
          <cell r="A172">
            <v>171</v>
          </cell>
          <cell r="B172" t="str">
            <v>Seratus Tujuh Puluh Satu</v>
          </cell>
        </row>
        <row r="173">
          <cell r="A173">
            <v>172</v>
          </cell>
          <cell r="B173" t="str">
            <v>Seratus Tujuh Puluh Dua</v>
          </cell>
        </row>
        <row r="174">
          <cell r="A174">
            <v>173</v>
          </cell>
          <cell r="B174" t="str">
            <v>Seratus Tujuh Puluh Tiga</v>
          </cell>
        </row>
        <row r="175">
          <cell r="A175">
            <v>174</v>
          </cell>
          <cell r="B175" t="str">
            <v>Seratus Tujuh Puluh Empat</v>
          </cell>
        </row>
        <row r="176">
          <cell r="A176">
            <v>175</v>
          </cell>
          <cell r="B176" t="str">
            <v>Seratus Tujuh Puluh Lima</v>
          </cell>
        </row>
        <row r="177">
          <cell r="A177">
            <v>176</v>
          </cell>
          <cell r="B177" t="str">
            <v>Seratus Tujuh Puluh Enam</v>
          </cell>
        </row>
        <row r="178">
          <cell r="A178">
            <v>177</v>
          </cell>
          <cell r="B178" t="str">
            <v>Seratus Tujuh Puluh Tujuh</v>
          </cell>
        </row>
        <row r="179">
          <cell r="A179">
            <v>178</v>
          </cell>
          <cell r="B179" t="str">
            <v>Seratus Tujuh Puluh Delapan</v>
          </cell>
        </row>
        <row r="180">
          <cell r="A180">
            <v>179</v>
          </cell>
          <cell r="B180" t="str">
            <v>Seratus Tujuh Puluh Sembilan</v>
          </cell>
        </row>
        <row r="181">
          <cell r="A181">
            <v>180</v>
          </cell>
          <cell r="B181" t="str">
            <v>Seratus Delapan Puluh</v>
          </cell>
        </row>
        <row r="182">
          <cell r="A182">
            <v>181</v>
          </cell>
          <cell r="B182" t="str">
            <v>Seratus Delapan Puluh Satu</v>
          </cell>
        </row>
        <row r="183">
          <cell r="A183">
            <v>182</v>
          </cell>
          <cell r="B183" t="str">
            <v>Seratus Delapan Puluh Dua</v>
          </cell>
        </row>
        <row r="184">
          <cell r="A184">
            <v>183</v>
          </cell>
          <cell r="B184" t="str">
            <v>Seratus Delapan Puluh Tiga</v>
          </cell>
        </row>
        <row r="185">
          <cell r="A185">
            <v>184</v>
          </cell>
          <cell r="B185" t="str">
            <v>Seratus Delapan Puluh Empat</v>
          </cell>
        </row>
        <row r="186">
          <cell r="A186">
            <v>185</v>
          </cell>
          <cell r="B186" t="str">
            <v>Seratus Delapan Puluh Lima</v>
          </cell>
        </row>
        <row r="187">
          <cell r="A187">
            <v>186</v>
          </cell>
          <cell r="B187" t="str">
            <v>Seratus Delapan Puluh Enam</v>
          </cell>
        </row>
        <row r="188">
          <cell r="A188">
            <v>187</v>
          </cell>
          <cell r="B188" t="str">
            <v>Seratus Delapan Puluh Tujuh</v>
          </cell>
        </row>
        <row r="189">
          <cell r="A189">
            <v>188</v>
          </cell>
          <cell r="B189" t="str">
            <v>Seratus Delapan Puluh Delapan</v>
          </cell>
        </row>
        <row r="190">
          <cell r="A190">
            <v>189</v>
          </cell>
          <cell r="B190" t="str">
            <v>Seratus Delapan Puluh Sembilan</v>
          </cell>
        </row>
        <row r="191">
          <cell r="A191">
            <v>190</v>
          </cell>
          <cell r="B191" t="str">
            <v>Seratus Sembilan Puluh</v>
          </cell>
        </row>
        <row r="192">
          <cell r="A192">
            <v>191</v>
          </cell>
          <cell r="B192" t="str">
            <v>Seratus Sembilan Puluh Satu</v>
          </cell>
        </row>
        <row r="193">
          <cell r="A193">
            <v>192</v>
          </cell>
          <cell r="B193" t="str">
            <v>Seratus Sembilan Puluh Dua</v>
          </cell>
        </row>
        <row r="194">
          <cell r="A194">
            <v>193</v>
          </cell>
          <cell r="B194" t="str">
            <v>Seratus Sembilan Puluh Tiga</v>
          </cell>
        </row>
        <row r="195">
          <cell r="A195">
            <v>194</v>
          </cell>
          <cell r="B195" t="str">
            <v>Seratus Sembilan Puluh Empat</v>
          </cell>
        </row>
        <row r="196">
          <cell r="A196">
            <v>195</v>
          </cell>
          <cell r="B196" t="str">
            <v>Seratus Sembilan Puluh Lima</v>
          </cell>
        </row>
        <row r="197">
          <cell r="A197">
            <v>196</v>
          </cell>
          <cell r="B197" t="str">
            <v>Seratus Sembilan Puluh Enam</v>
          </cell>
        </row>
        <row r="198">
          <cell r="A198">
            <v>197</v>
          </cell>
          <cell r="B198" t="str">
            <v>Seratus Sembilan Puluh Tujuh</v>
          </cell>
        </row>
        <row r="199">
          <cell r="A199">
            <v>198</v>
          </cell>
          <cell r="B199" t="str">
            <v>Seratus Sembilan Puluh Delapan</v>
          </cell>
        </row>
        <row r="200">
          <cell r="A200">
            <v>199</v>
          </cell>
          <cell r="B200" t="str">
            <v>Seratus Sembilan Puluh Sembilan</v>
          </cell>
        </row>
        <row r="201">
          <cell r="A201">
            <v>200</v>
          </cell>
          <cell r="B201" t="str">
            <v>Dua Ratus</v>
          </cell>
        </row>
        <row r="202">
          <cell r="A202">
            <v>201</v>
          </cell>
          <cell r="B202" t="str">
            <v>Dua Ratus Satu</v>
          </cell>
        </row>
        <row r="203">
          <cell r="A203">
            <v>202</v>
          </cell>
          <cell r="B203" t="str">
            <v>Dua Ratus Dua</v>
          </cell>
        </row>
        <row r="204">
          <cell r="A204">
            <v>203</v>
          </cell>
          <cell r="B204" t="str">
            <v>Dua Ratus Tiga</v>
          </cell>
        </row>
        <row r="205">
          <cell r="A205">
            <v>204</v>
          </cell>
          <cell r="B205" t="str">
            <v>Dua Ratus Empat</v>
          </cell>
        </row>
        <row r="206">
          <cell r="A206">
            <v>205</v>
          </cell>
          <cell r="B206" t="str">
            <v>Dua Ratus Lima</v>
          </cell>
        </row>
        <row r="207">
          <cell r="A207">
            <v>206</v>
          </cell>
          <cell r="B207" t="str">
            <v>Dua Ratus Enam</v>
          </cell>
        </row>
        <row r="208">
          <cell r="A208">
            <v>207</v>
          </cell>
          <cell r="B208" t="str">
            <v>Dua Ratus Tujuh</v>
          </cell>
        </row>
        <row r="209">
          <cell r="A209">
            <v>208</v>
          </cell>
          <cell r="B209" t="str">
            <v>Dua Ratus Delapan</v>
          </cell>
        </row>
        <row r="210">
          <cell r="A210">
            <v>209</v>
          </cell>
          <cell r="B210" t="str">
            <v>Dua Ratus Sembilan</v>
          </cell>
        </row>
        <row r="211">
          <cell r="A211">
            <v>210</v>
          </cell>
          <cell r="B211" t="str">
            <v>Dua Ratus Sepuluh</v>
          </cell>
        </row>
        <row r="212">
          <cell r="A212">
            <v>211</v>
          </cell>
          <cell r="B212" t="str">
            <v>Dua Ratus Sebelas</v>
          </cell>
        </row>
        <row r="213">
          <cell r="A213">
            <v>212</v>
          </cell>
          <cell r="B213" t="str">
            <v>Dua Ratus Dua Belas</v>
          </cell>
        </row>
        <row r="214">
          <cell r="A214">
            <v>213</v>
          </cell>
          <cell r="B214" t="str">
            <v>Dua Ratus Tiga Belas</v>
          </cell>
        </row>
        <row r="215">
          <cell r="A215">
            <v>214</v>
          </cell>
          <cell r="B215" t="str">
            <v>Dua Ratus Empat Belas</v>
          </cell>
        </row>
        <row r="216">
          <cell r="A216">
            <v>215</v>
          </cell>
          <cell r="B216" t="str">
            <v>Dua Ratus Lima Belas</v>
          </cell>
        </row>
        <row r="217">
          <cell r="A217">
            <v>216</v>
          </cell>
          <cell r="B217" t="str">
            <v>Dua Ratus Enam Belas</v>
          </cell>
        </row>
        <row r="218">
          <cell r="A218">
            <v>217</v>
          </cell>
          <cell r="B218" t="str">
            <v>Dua Ratus Tujuh Belas</v>
          </cell>
        </row>
        <row r="219">
          <cell r="A219">
            <v>218</v>
          </cell>
          <cell r="B219" t="str">
            <v>Dua Ratus Delapan Belas</v>
          </cell>
        </row>
        <row r="220">
          <cell r="A220">
            <v>219</v>
          </cell>
          <cell r="B220" t="str">
            <v>Dua Ratus Sembilan Belas</v>
          </cell>
        </row>
        <row r="221">
          <cell r="A221">
            <v>220</v>
          </cell>
          <cell r="B221" t="str">
            <v>Dua Ratus Dua Puluh</v>
          </cell>
        </row>
        <row r="222">
          <cell r="A222">
            <v>221</v>
          </cell>
          <cell r="B222" t="str">
            <v>Dua Ratus Dua Puluh Satu</v>
          </cell>
        </row>
        <row r="223">
          <cell r="A223">
            <v>222</v>
          </cell>
          <cell r="B223" t="str">
            <v>Dua Ratus Dua Puluh Dua</v>
          </cell>
        </row>
        <row r="224">
          <cell r="A224">
            <v>223</v>
          </cell>
          <cell r="B224" t="str">
            <v>Dua Ratus Dua Puluh Tiga</v>
          </cell>
        </row>
        <row r="225">
          <cell r="A225">
            <v>224</v>
          </cell>
          <cell r="B225" t="str">
            <v>Dua Ratus Dua Puluh Empat</v>
          </cell>
        </row>
        <row r="226">
          <cell r="A226">
            <v>225</v>
          </cell>
          <cell r="B226" t="str">
            <v>Dua Ratus Dua Puluh Lima</v>
          </cell>
        </row>
        <row r="227">
          <cell r="A227">
            <v>226</v>
          </cell>
          <cell r="B227" t="str">
            <v>Dua Ratus Dua Puluh Enam</v>
          </cell>
        </row>
        <row r="228">
          <cell r="A228">
            <v>227</v>
          </cell>
          <cell r="B228" t="str">
            <v>Dua Ratus Dua Puluh Tujuh</v>
          </cell>
        </row>
        <row r="229">
          <cell r="A229">
            <v>228</v>
          </cell>
          <cell r="B229" t="str">
            <v>Dua Ratus Dua Puluh Delapan</v>
          </cell>
        </row>
        <row r="230">
          <cell r="A230">
            <v>229</v>
          </cell>
          <cell r="B230" t="str">
            <v>Dua Ratus Dua Puluh Sembilan</v>
          </cell>
        </row>
        <row r="231">
          <cell r="A231">
            <v>230</v>
          </cell>
          <cell r="B231" t="str">
            <v>Dua Ratus Tiga Puluh</v>
          </cell>
        </row>
        <row r="232">
          <cell r="A232">
            <v>231</v>
          </cell>
          <cell r="B232" t="str">
            <v>Dua Ratus Tiga Puluh Satu</v>
          </cell>
        </row>
        <row r="233">
          <cell r="A233">
            <v>232</v>
          </cell>
          <cell r="B233" t="str">
            <v>Dua Ratus Tiga Puluh Dua</v>
          </cell>
        </row>
        <row r="234">
          <cell r="A234">
            <v>233</v>
          </cell>
          <cell r="B234" t="str">
            <v>Dua Ratus Tiga Puluh Tiga</v>
          </cell>
        </row>
        <row r="235">
          <cell r="A235">
            <v>234</v>
          </cell>
          <cell r="B235" t="str">
            <v>Dua Ratus Tiga Puluh Empat</v>
          </cell>
        </row>
        <row r="236">
          <cell r="A236">
            <v>235</v>
          </cell>
          <cell r="B236" t="str">
            <v>Dua Ratus Tiga Puluh Lima</v>
          </cell>
        </row>
        <row r="237">
          <cell r="A237">
            <v>236</v>
          </cell>
          <cell r="B237" t="str">
            <v>Dua Ratus Tiga Puluh Enam</v>
          </cell>
        </row>
        <row r="238">
          <cell r="A238">
            <v>237</v>
          </cell>
          <cell r="B238" t="str">
            <v>Dua Ratus Tiga Puluh Tujuh</v>
          </cell>
        </row>
        <row r="239">
          <cell r="A239">
            <v>238</v>
          </cell>
          <cell r="B239" t="str">
            <v>Dua Ratus Tiga Puluh Delapan</v>
          </cell>
        </row>
        <row r="240">
          <cell r="A240">
            <v>239</v>
          </cell>
          <cell r="B240" t="str">
            <v>Dua Ratus Tiga Puluh Sembilan</v>
          </cell>
        </row>
        <row r="241">
          <cell r="A241">
            <v>240</v>
          </cell>
          <cell r="B241" t="str">
            <v>Dua Ratus Empat Puluh</v>
          </cell>
        </row>
        <row r="242">
          <cell r="A242">
            <v>241</v>
          </cell>
          <cell r="B242" t="str">
            <v>Dua Ratus Empat Puluh Satu</v>
          </cell>
        </row>
        <row r="243">
          <cell r="A243">
            <v>242</v>
          </cell>
          <cell r="B243" t="str">
            <v>Dua Ratus Empat Puluh Dua</v>
          </cell>
        </row>
        <row r="244">
          <cell r="A244">
            <v>243</v>
          </cell>
          <cell r="B244" t="str">
            <v>Dua Ratus Empat Puluh Tiga</v>
          </cell>
        </row>
        <row r="245">
          <cell r="A245">
            <v>244</v>
          </cell>
          <cell r="B245" t="str">
            <v>Dua Ratus Empat Puluh Empat</v>
          </cell>
        </row>
        <row r="246">
          <cell r="A246">
            <v>245</v>
          </cell>
          <cell r="B246" t="str">
            <v>Dua Ratus Empat Puluh Lima</v>
          </cell>
        </row>
        <row r="247">
          <cell r="A247">
            <v>246</v>
          </cell>
          <cell r="B247" t="str">
            <v>Dua Ratus Empat Puluh Enam</v>
          </cell>
        </row>
        <row r="248">
          <cell r="A248">
            <v>247</v>
          </cell>
          <cell r="B248" t="str">
            <v>Dua Ratus Empat Puluh Tujuh</v>
          </cell>
        </row>
        <row r="249">
          <cell r="A249">
            <v>248</v>
          </cell>
          <cell r="B249" t="str">
            <v>Dua Ratus Empat Puluh Delapan</v>
          </cell>
        </row>
        <row r="250">
          <cell r="A250">
            <v>249</v>
          </cell>
          <cell r="B250" t="str">
            <v>Dua Ratus Empat Puluh Sembilan</v>
          </cell>
        </row>
        <row r="251">
          <cell r="A251">
            <v>250</v>
          </cell>
          <cell r="B251" t="str">
            <v>Dua Ratus Lima Puluh</v>
          </cell>
        </row>
        <row r="252">
          <cell r="A252">
            <v>251</v>
          </cell>
          <cell r="B252" t="str">
            <v>Dua Ratus Lima Puluh Satu</v>
          </cell>
        </row>
        <row r="253">
          <cell r="A253">
            <v>252</v>
          </cell>
          <cell r="B253" t="str">
            <v>Dua Ratus Lima Puluh Dua</v>
          </cell>
        </row>
        <row r="254">
          <cell r="A254">
            <v>253</v>
          </cell>
          <cell r="B254" t="str">
            <v>Dua Ratus Lima Puluh Tiga</v>
          </cell>
        </row>
        <row r="255">
          <cell r="A255">
            <v>254</v>
          </cell>
          <cell r="B255" t="str">
            <v>Dua Ratus Lima Puluh Empat</v>
          </cell>
        </row>
        <row r="256">
          <cell r="A256">
            <v>255</v>
          </cell>
          <cell r="B256" t="str">
            <v>Dua Ratus Lima Puluh Lima</v>
          </cell>
        </row>
        <row r="257">
          <cell r="A257">
            <v>256</v>
          </cell>
          <cell r="B257" t="str">
            <v>Dua Ratus Lima Puluh Enam</v>
          </cell>
        </row>
        <row r="258">
          <cell r="A258">
            <v>257</v>
          </cell>
          <cell r="B258" t="str">
            <v>Dua Ratus Lima Puluh Tujuh</v>
          </cell>
        </row>
        <row r="259">
          <cell r="A259">
            <v>258</v>
          </cell>
          <cell r="B259" t="str">
            <v>Dua Ratus Lima Puluh Delapan</v>
          </cell>
        </row>
        <row r="260">
          <cell r="A260">
            <v>259</v>
          </cell>
          <cell r="B260" t="str">
            <v>Dua Ratus Lima Puluh Sembilan</v>
          </cell>
        </row>
        <row r="261">
          <cell r="A261">
            <v>260</v>
          </cell>
          <cell r="B261" t="str">
            <v>Dua Ratus Enam Puluh</v>
          </cell>
        </row>
        <row r="262">
          <cell r="A262">
            <v>261</v>
          </cell>
          <cell r="B262" t="str">
            <v>Dua Ratus Enam Puluh Satu</v>
          </cell>
        </row>
        <row r="263">
          <cell r="A263">
            <v>262</v>
          </cell>
          <cell r="B263" t="str">
            <v>Dua Ratus Enam Puluh Dua</v>
          </cell>
        </row>
        <row r="264">
          <cell r="A264">
            <v>263</v>
          </cell>
          <cell r="B264" t="str">
            <v>Dua Ratus Enam Puluh Tiga</v>
          </cell>
        </row>
        <row r="265">
          <cell r="A265">
            <v>264</v>
          </cell>
          <cell r="B265" t="str">
            <v>Dua Ratus Enam Puluh Empat</v>
          </cell>
        </row>
        <row r="266">
          <cell r="A266">
            <v>265</v>
          </cell>
          <cell r="B266" t="str">
            <v>Dua Ratus Enam Puluh Lima</v>
          </cell>
        </row>
        <row r="267">
          <cell r="A267">
            <v>266</v>
          </cell>
          <cell r="B267" t="str">
            <v>Dua Ratus Enam Puluh Enam</v>
          </cell>
        </row>
        <row r="268">
          <cell r="A268">
            <v>267</v>
          </cell>
          <cell r="B268" t="str">
            <v>Dua Ratus Enam Puluh Tujuh</v>
          </cell>
        </row>
        <row r="269">
          <cell r="A269">
            <v>268</v>
          </cell>
          <cell r="B269" t="str">
            <v>Dua Ratus Enam Puluh Delapan</v>
          </cell>
        </row>
        <row r="270">
          <cell r="A270">
            <v>269</v>
          </cell>
          <cell r="B270" t="str">
            <v>Dua Ratus Enam Puluh Sembilan</v>
          </cell>
        </row>
        <row r="271">
          <cell r="A271">
            <v>270</v>
          </cell>
          <cell r="B271" t="str">
            <v>Dua Ratus Tujuh Puluh</v>
          </cell>
        </row>
        <row r="272">
          <cell r="A272">
            <v>271</v>
          </cell>
          <cell r="B272" t="str">
            <v>Dua Ratus Tujuh Puluh Satu</v>
          </cell>
        </row>
        <row r="273">
          <cell r="A273">
            <v>272</v>
          </cell>
          <cell r="B273" t="str">
            <v>Dua Ratus Tujuh Puluh Dua</v>
          </cell>
        </row>
        <row r="274">
          <cell r="A274">
            <v>273</v>
          </cell>
          <cell r="B274" t="str">
            <v>Dua Ratus Tujuh Puluh Tiga</v>
          </cell>
        </row>
        <row r="275">
          <cell r="A275">
            <v>274</v>
          </cell>
          <cell r="B275" t="str">
            <v>Dua Ratus Tujuh Puluh Empat</v>
          </cell>
        </row>
        <row r="276">
          <cell r="A276">
            <v>275</v>
          </cell>
          <cell r="B276" t="str">
            <v>Dua Ratus Tujuh Puluh Lima</v>
          </cell>
        </row>
        <row r="277">
          <cell r="A277">
            <v>276</v>
          </cell>
          <cell r="B277" t="str">
            <v>Dua Ratus Tujuh Puluh Enam</v>
          </cell>
        </row>
        <row r="278">
          <cell r="A278">
            <v>277</v>
          </cell>
          <cell r="B278" t="str">
            <v>Dua Ratus Tujuh Puluh Tujuh</v>
          </cell>
        </row>
        <row r="279">
          <cell r="A279">
            <v>278</v>
          </cell>
          <cell r="B279" t="str">
            <v>Dua Ratus Tujuh Puluh Delapan</v>
          </cell>
        </row>
        <row r="280">
          <cell r="A280">
            <v>279</v>
          </cell>
          <cell r="B280" t="str">
            <v>Dua Ratus Tujuh Puluh Sembilan</v>
          </cell>
        </row>
        <row r="281">
          <cell r="A281">
            <v>280</v>
          </cell>
          <cell r="B281" t="str">
            <v>Dua Ratus Delapan Puluh</v>
          </cell>
        </row>
        <row r="282">
          <cell r="A282">
            <v>281</v>
          </cell>
          <cell r="B282" t="str">
            <v>Dua Ratus Delapan Puluh Satu</v>
          </cell>
        </row>
        <row r="283">
          <cell r="A283">
            <v>282</v>
          </cell>
          <cell r="B283" t="str">
            <v>Dua Ratus Delapan Puluh Dua</v>
          </cell>
        </row>
        <row r="284">
          <cell r="A284">
            <v>283</v>
          </cell>
          <cell r="B284" t="str">
            <v>Dua Ratus Delapan Puluh Tiga</v>
          </cell>
        </row>
        <row r="285">
          <cell r="A285">
            <v>284</v>
          </cell>
          <cell r="B285" t="str">
            <v>Dua Ratus Delapan Puluh Empat</v>
          </cell>
        </row>
        <row r="286">
          <cell r="A286">
            <v>285</v>
          </cell>
          <cell r="B286" t="str">
            <v>Dua Ratus Delapan Puluh Lima</v>
          </cell>
        </row>
        <row r="287">
          <cell r="A287">
            <v>286</v>
          </cell>
          <cell r="B287" t="str">
            <v>Dua Ratus Delapan Puluh Enam</v>
          </cell>
        </row>
        <row r="288">
          <cell r="A288">
            <v>287</v>
          </cell>
          <cell r="B288" t="str">
            <v>Dua Ratus Delapan Puluh Tujuh</v>
          </cell>
        </row>
        <row r="289">
          <cell r="A289">
            <v>288</v>
          </cell>
          <cell r="B289" t="str">
            <v>Dua Ratus Delapan Puluh Delapan</v>
          </cell>
        </row>
        <row r="290">
          <cell r="A290">
            <v>289</v>
          </cell>
          <cell r="B290" t="str">
            <v>Dua Ratus Delapan Puluh Sembilan</v>
          </cell>
        </row>
        <row r="291">
          <cell r="A291">
            <v>290</v>
          </cell>
          <cell r="B291" t="str">
            <v>Dua Ratus Sembilan Puluh</v>
          </cell>
        </row>
        <row r="292">
          <cell r="A292">
            <v>291</v>
          </cell>
          <cell r="B292" t="str">
            <v>Dua Ratus Sembilan Puluh Satu</v>
          </cell>
        </row>
        <row r="293">
          <cell r="A293">
            <v>292</v>
          </cell>
          <cell r="B293" t="str">
            <v>Dua Ratus Sembilan Puluh Dua</v>
          </cell>
        </row>
        <row r="294">
          <cell r="A294">
            <v>293</v>
          </cell>
          <cell r="B294" t="str">
            <v>Dua Ratus Sembilan Puluh Tiga</v>
          </cell>
        </row>
        <row r="295">
          <cell r="A295">
            <v>294</v>
          </cell>
          <cell r="B295" t="str">
            <v>Dua Ratus Sembilan Puluh Empat</v>
          </cell>
        </row>
        <row r="296">
          <cell r="A296">
            <v>295</v>
          </cell>
          <cell r="B296" t="str">
            <v>Dua Ratus Sembilan Puluh Lima</v>
          </cell>
        </row>
        <row r="297">
          <cell r="A297">
            <v>296</v>
          </cell>
          <cell r="B297" t="str">
            <v>Dua Ratus Sembilan Puluh Enam</v>
          </cell>
        </row>
        <row r="298">
          <cell r="A298">
            <v>297</v>
          </cell>
          <cell r="B298" t="str">
            <v>Dua Ratus Sembilan Puluh Tujuh</v>
          </cell>
        </row>
        <row r="299">
          <cell r="A299">
            <v>298</v>
          </cell>
          <cell r="B299" t="str">
            <v>Dua Ratus Sembilan Puluh Delapan</v>
          </cell>
        </row>
        <row r="300">
          <cell r="A300">
            <v>299</v>
          </cell>
          <cell r="B300" t="str">
            <v>Dua Ratus Sembilan Puluh Sembilan</v>
          </cell>
        </row>
        <row r="301">
          <cell r="A301">
            <v>300</v>
          </cell>
          <cell r="B301" t="str">
            <v>Tiga Ratus</v>
          </cell>
        </row>
        <row r="302">
          <cell r="A302">
            <v>301</v>
          </cell>
          <cell r="B302" t="str">
            <v>Tiga Ratus Satu</v>
          </cell>
        </row>
        <row r="303">
          <cell r="A303">
            <v>302</v>
          </cell>
          <cell r="B303" t="str">
            <v>Tiga Ratus Dua</v>
          </cell>
        </row>
        <row r="304">
          <cell r="A304">
            <v>303</v>
          </cell>
          <cell r="B304" t="str">
            <v>Tiga Ratus Tiga</v>
          </cell>
        </row>
        <row r="305">
          <cell r="A305">
            <v>304</v>
          </cell>
          <cell r="B305" t="str">
            <v>Tiga Ratus Empat</v>
          </cell>
        </row>
        <row r="306">
          <cell r="A306">
            <v>305</v>
          </cell>
          <cell r="B306" t="str">
            <v>Tiga Ratus Lima</v>
          </cell>
        </row>
        <row r="307">
          <cell r="A307">
            <v>306</v>
          </cell>
          <cell r="B307" t="str">
            <v>Tiga Ratus Enam</v>
          </cell>
        </row>
        <row r="308">
          <cell r="A308">
            <v>307</v>
          </cell>
          <cell r="B308" t="str">
            <v>Tiga Ratus Tujuh</v>
          </cell>
        </row>
        <row r="309">
          <cell r="A309">
            <v>308</v>
          </cell>
          <cell r="B309" t="str">
            <v>Tiga Ratus Delapan</v>
          </cell>
        </row>
        <row r="310">
          <cell r="A310">
            <v>309</v>
          </cell>
          <cell r="B310" t="str">
            <v>Tiga Ratus Sembilan</v>
          </cell>
        </row>
        <row r="311">
          <cell r="A311">
            <v>310</v>
          </cell>
          <cell r="B311" t="str">
            <v>Tiga Ratus Sepuluh</v>
          </cell>
        </row>
        <row r="312">
          <cell r="A312">
            <v>311</v>
          </cell>
          <cell r="B312" t="str">
            <v>Tiga Ratus Sebelas</v>
          </cell>
        </row>
        <row r="313">
          <cell r="A313">
            <v>312</v>
          </cell>
          <cell r="B313" t="str">
            <v>Tiga Ratus Dua Belas</v>
          </cell>
        </row>
        <row r="314">
          <cell r="A314">
            <v>313</v>
          </cell>
          <cell r="B314" t="str">
            <v>Tiga Ratus Tiga Belas</v>
          </cell>
        </row>
        <row r="315">
          <cell r="A315">
            <v>314</v>
          </cell>
          <cell r="B315" t="str">
            <v>Tiga Ratus Empat Belas</v>
          </cell>
        </row>
        <row r="316">
          <cell r="A316">
            <v>315</v>
          </cell>
          <cell r="B316" t="str">
            <v>Tiga Ratus Lima Belas</v>
          </cell>
        </row>
        <row r="317">
          <cell r="A317">
            <v>316</v>
          </cell>
          <cell r="B317" t="str">
            <v>Tiga Ratus Enam Belas</v>
          </cell>
        </row>
        <row r="318">
          <cell r="A318">
            <v>317</v>
          </cell>
          <cell r="B318" t="str">
            <v>Tiga Ratus Tujuh Belas</v>
          </cell>
        </row>
        <row r="319">
          <cell r="A319">
            <v>318</v>
          </cell>
          <cell r="B319" t="str">
            <v>Tiga Ratus Delapan Belas</v>
          </cell>
        </row>
        <row r="320">
          <cell r="A320">
            <v>319</v>
          </cell>
          <cell r="B320" t="str">
            <v>Tiga Ratus Sembilan Belas</v>
          </cell>
        </row>
        <row r="321">
          <cell r="A321">
            <v>320</v>
          </cell>
          <cell r="B321" t="str">
            <v>Tiga Ratus Dua Puluh</v>
          </cell>
        </row>
        <row r="322">
          <cell r="A322">
            <v>321</v>
          </cell>
          <cell r="B322" t="str">
            <v>Tiga Ratus Dua Puluh Satu</v>
          </cell>
        </row>
        <row r="323">
          <cell r="A323">
            <v>322</v>
          </cell>
          <cell r="B323" t="str">
            <v>Tiga Ratus Dua Puluh Dua</v>
          </cell>
        </row>
        <row r="324">
          <cell r="A324">
            <v>323</v>
          </cell>
          <cell r="B324" t="str">
            <v>Tiga Ratus Dua Puluh Tiga</v>
          </cell>
        </row>
        <row r="325">
          <cell r="A325">
            <v>324</v>
          </cell>
          <cell r="B325" t="str">
            <v>Tiga Ratus Dua Puluh Empat</v>
          </cell>
        </row>
        <row r="326">
          <cell r="A326">
            <v>325</v>
          </cell>
          <cell r="B326" t="str">
            <v>Tiga Ratus Dua Puluh Lima</v>
          </cell>
        </row>
        <row r="327">
          <cell r="A327">
            <v>326</v>
          </cell>
          <cell r="B327" t="str">
            <v>Tiga Ratus Dua Puluh Enam</v>
          </cell>
        </row>
        <row r="328">
          <cell r="A328">
            <v>327</v>
          </cell>
          <cell r="B328" t="str">
            <v>Tiga Ratus Dua Puluh Tujuh</v>
          </cell>
        </row>
        <row r="329">
          <cell r="A329">
            <v>328</v>
          </cell>
          <cell r="B329" t="str">
            <v>Tiga Ratus Dua Puluh Delapan</v>
          </cell>
        </row>
        <row r="330">
          <cell r="A330">
            <v>329</v>
          </cell>
          <cell r="B330" t="str">
            <v>Tiga Ratus Dua Puluh Sembilan</v>
          </cell>
        </row>
        <row r="331">
          <cell r="A331">
            <v>330</v>
          </cell>
          <cell r="B331" t="str">
            <v>Tiga Ratus Tiga Puluh</v>
          </cell>
        </row>
        <row r="332">
          <cell r="A332">
            <v>331</v>
          </cell>
          <cell r="B332" t="str">
            <v>Tiga Ratus Tiga Puluh Satu</v>
          </cell>
        </row>
        <row r="333">
          <cell r="A333">
            <v>332</v>
          </cell>
          <cell r="B333" t="str">
            <v>Tiga Ratus Tiga Puluh Dua</v>
          </cell>
        </row>
        <row r="334">
          <cell r="A334">
            <v>333</v>
          </cell>
          <cell r="B334" t="str">
            <v>Tiga Ratus Tiga Puluh Tiga</v>
          </cell>
        </row>
        <row r="335">
          <cell r="A335">
            <v>334</v>
          </cell>
          <cell r="B335" t="str">
            <v>Tiga Ratus Tiga Puluh Empat</v>
          </cell>
        </row>
        <row r="336">
          <cell r="A336">
            <v>335</v>
          </cell>
          <cell r="B336" t="str">
            <v>Tiga Ratus Tiga Puluh Lima</v>
          </cell>
        </row>
        <row r="337">
          <cell r="A337">
            <v>336</v>
          </cell>
          <cell r="B337" t="str">
            <v>Tiga Ratus Tiga Puluh Enam</v>
          </cell>
        </row>
        <row r="338">
          <cell r="A338">
            <v>337</v>
          </cell>
          <cell r="B338" t="str">
            <v>Tiga Ratus Tiga Puluh Tujuh</v>
          </cell>
        </row>
        <row r="339">
          <cell r="A339">
            <v>338</v>
          </cell>
          <cell r="B339" t="str">
            <v>Tiga Ratus Tiga Puluh Delapan</v>
          </cell>
        </row>
        <row r="340">
          <cell r="A340">
            <v>339</v>
          </cell>
          <cell r="B340" t="str">
            <v>Tiga Ratus Tiga Puluh Sembilan</v>
          </cell>
        </row>
        <row r="341">
          <cell r="A341">
            <v>340</v>
          </cell>
          <cell r="B341" t="str">
            <v>Tiga Ratus Empat Puluh</v>
          </cell>
        </row>
        <row r="342">
          <cell r="A342">
            <v>341</v>
          </cell>
          <cell r="B342" t="str">
            <v>Tiga Ratus Empat Puluh Satu</v>
          </cell>
        </row>
        <row r="343">
          <cell r="A343">
            <v>342</v>
          </cell>
          <cell r="B343" t="str">
            <v>Tiga Ratus Empat Puluh Dua</v>
          </cell>
        </row>
        <row r="344">
          <cell r="A344">
            <v>343</v>
          </cell>
          <cell r="B344" t="str">
            <v>Tiga Ratus Empat Puluh Tiga</v>
          </cell>
        </row>
        <row r="345">
          <cell r="A345">
            <v>344</v>
          </cell>
          <cell r="B345" t="str">
            <v>Tiga Ratus Empat Puluh Empat</v>
          </cell>
        </row>
        <row r="346">
          <cell r="A346">
            <v>345</v>
          </cell>
          <cell r="B346" t="str">
            <v>Tiga Ratus Empat Puluh Lima</v>
          </cell>
        </row>
        <row r="347">
          <cell r="A347">
            <v>346</v>
          </cell>
          <cell r="B347" t="str">
            <v>Tiga Ratus Empat Puluh Enam</v>
          </cell>
        </row>
        <row r="348">
          <cell r="A348">
            <v>347</v>
          </cell>
          <cell r="B348" t="str">
            <v>Tiga Ratus Empat Puluh Tujuh</v>
          </cell>
        </row>
        <row r="349">
          <cell r="A349">
            <v>348</v>
          </cell>
          <cell r="B349" t="str">
            <v>Tiga Ratus Empat Puluh Delapan</v>
          </cell>
        </row>
        <row r="350">
          <cell r="A350">
            <v>349</v>
          </cell>
          <cell r="B350" t="str">
            <v>Tiga Ratus Empat Puluh Sembilan</v>
          </cell>
        </row>
        <row r="351">
          <cell r="A351">
            <v>350</v>
          </cell>
          <cell r="B351" t="str">
            <v>Tiga Ratus Lima Puluh</v>
          </cell>
        </row>
        <row r="352">
          <cell r="A352">
            <v>351</v>
          </cell>
          <cell r="B352" t="str">
            <v>Tiga Ratus Lima Puluh Satu</v>
          </cell>
        </row>
        <row r="353">
          <cell r="A353">
            <v>352</v>
          </cell>
          <cell r="B353" t="str">
            <v>Tiga Ratus Lima Puluh Dua</v>
          </cell>
        </row>
        <row r="354">
          <cell r="A354">
            <v>353</v>
          </cell>
          <cell r="B354" t="str">
            <v>Tiga Ratus Lima Puluh Tiga</v>
          </cell>
        </row>
        <row r="355">
          <cell r="A355">
            <v>354</v>
          </cell>
          <cell r="B355" t="str">
            <v>Tiga Ratus Lima Puluh Empat</v>
          </cell>
        </row>
        <row r="356">
          <cell r="A356">
            <v>355</v>
          </cell>
          <cell r="B356" t="str">
            <v>Tiga Ratus Lima Puluh Lima</v>
          </cell>
        </row>
        <row r="357">
          <cell r="A357">
            <v>356</v>
          </cell>
          <cell r="B357" t="str">
            <v>Tiga Ratus Lima Puluh Enam</v>
          </cell>
        </row>
        <row r="358">
          <cell r="A358">
            <v>357</v>
          </cell>
          <cell r="B358" t="str">
            <v>Tiga Ratus Lima Puluh Tujuh</v>
          </cell>
        </row>
        <row r="359">
          <cell r="A359">
            <v>358</v>
          </cell>
          <cell r="B359" t="str">
            <v>Tiga Ratus Lima Puluh Delapan</v>
          </cell>
        </row>
        <row r="360">
          <cell r="A360">
            <v>359</v>
          </cell>
          <cell r="B360" t="str">
            <v>Tiga Ratus Lima Puluh Sembilan</v>
          </cell>
        </row>
        <row r="361">
          <cell r="A361">
            <v>360</v>
          </cell>
          <cell r="B361" t="str">
            <v>Tiga Ratus Enam Puluh</v>
          </cell>
        </row>
        <row r="362">
          <cell r="A362">
            <v>361</v>
          </cell>
          <cell r="B362" t="str">
            <v>Tiga Ratus Enam Puluh Satu</v>
          </cell>
        </row>
        <row r="363">
          <cell r="A363">
            <v>362</v>
          </cell>
          <cell r="B363" t="str">
            <v>Tiga Ratus Enam Puluh Dua</v>
          </cell>
        </row>
        <row r="364">
          <cell r="A364">
            <v>363</v>
          </cell>
          <cell r="B364" t="str">
            <v>Tiga Ratus Enam Puluh Tiga</v>
          </cell>
        </row>
        <row r="365">
          <cell r="A365">
            <v>364</v>
          </cell>
          <cell r="B365" t="str">
            <v>Tiga Ratus Enam Puluh Empat</v>
          </cell>
        </row>
        <row r="366">
          <cell r="A366">
            <v>365</v>
          </cell>
          <cell r="B366" t="str">
            <v>Tiga Ratus Enam Puluh Lima</v>
          </cell>
        </row>
        <row r="367">
          <cell r="A367">
            <v>366</v>
          </cell>
          <cell r="B367" t="str">
            <v>Tiga Ratus Enam Puluh Enam</v>
          </cell>
        </row>
        <row r="368">
          <cell r="A368">
            <v>367</v>
          </cell>
          <cell r="B368" t="str">
            <v>Tiga Ratus Enam Puluh Tujuh</v>
          </cell>
        </row>
        <row r="369">
          <cell r="A369">
            <v>368</v>
          </cell>
          <cell r="B369" t="str">
            <v>Tiga Ratus Enam Puluh Delapan</v>
          </cell>
        </row>
        <row r="370">
          <cell r="A370">
            <v>369</v>
          </cell>
          <cell r="B370" t="str">
            <v>Tiga Ratus Enam Puluh Sembilan</v>
          </cell>
        </row>
        <row r="371">
          <cell r="A371">
            <v>370</v>
          </cell>
          <cell r="B371" t="str">
            <v>Tiga Ratus Tujuh Puluh</v>
          </cell>
        </row>
        <row r="372">
          <cell r="A372">
            <v>371</v>
          </cell>
          <cell r="B372" t="str">
            <v>Tiga Ratus Tujuh Puluh Satu</v>
          </cell>
        </row>
        <row r="373">
          <cell r="A373">
            <v>372</v>
          </cell>
          <cell r="B373" t="str">
            <v>Tiga Ratus Tujuh Puluh Dua</v>
          </cell>
        </row>
        <row r="374">
          <cell r="A374">
            <v>373</v>
          </cell>
          <cell r="B374" t="str">
            <v>Tiga Ratus Tujuh Puluh Tiga</v>
          </cell>
        </row>
        <row r="375">
          <cell r="A375">
            <v>374</v>
          </cell>
          <cell r="B375" t="str">
            <v>Tiga Ratus Tujuh Puluh Empat</v>
          </cell>
        </row>
        <row r="376">
          <cell r="A376">
            <v>375</v>
          </cell>
          <cell r="B376" t="str">
            <v>Tiga Ratus Tujuh Puluh Lima</v>
          </cell>
        </row>
        <row r="377">
          <cell r="A377">
            <v>376</v>
          </cell>
          <cell r="B377" t="str">
            <v>Tiga Ratus Tujuh Puluh Enam</v>
          </cell>
        </row>
        <row r="378">
          <cell r="A378">
            <v>377</v>
          </cell>
          <cell r="B378" t="str">
            <v>Tiga Ratus Tujuh Puluh Tujuh</v>
          </cell>
        </row>
        <row r="379">
          <cell r="A379">
            <v>378</v>
          </cell>
          <cell r="B379" t="str">
            <v>Tiga Ratus Tujuh Puluh Delapan</v>
          </cell>
        </row>
        <row r="380">
          <cell r="A380">
            <v>379</v>
          </cell>
          <cell r="B380" t="str">
            <v>Tiga Ratus Tujuh Puluh Sembilan</v>
          </cell>
        </row>
        <row r="381">
          <cell r="A381">
            <v>380</v>
          </cell>
          <cell r="B381" t="str">
            <v>Tiga Ratus Delapan Puluh</v>
          </cell>
        </row>
        <row r="382">
          <cell r="A382">
            <v>381</v>
          </cell>
          <cell r="B382" t="str">
            <v>Tiga Ratus Delapan Puluh Satu</v>
          </cell>
        </row>
        <row r="383">
          <cell r="A383">
            <v>382</v>
          </cell>
          <cell r="B383" t="str">
            <v>Tiga Ratus Delapan Puluh Dua</v>
          </cell>
        </row>
        <row r="384">
          <cell r="A384">
            <v>383</v>
          </cell>
          <cell r="B384" t="str">
            <v>Tiga Ratus Delapan Puluh Tiga</v>
          </cell>
        </row>
        <row r="385">
          <cell r="A385">
            <v>384</v>
          </cell>
          <cell r="B385" t="str">
            <v>Tiga Ratus Delapan Puluh Empat</v>
          </cell>
        </row>
        <row r="386">
          <cell r="A386">
            <v>385</v>
          </cell>
          <cell r="B386" t="str">
            <v>Tiga Ratus Delapan Puluh Lima</v>
          </cell>
        </row>
        <row r="387">
          <cell r="A387">
            <v>386</v>
          </cell>
          <cell r="B387" t="str">
            <v>Tiga Ratus Delapan Puluh Enam</v>
          </cell>
        </row>
        <row r="388">
          <cell r="A388">
            <v>387</v>
          </cell>
          <cell r="B388" t="str">
            <v>Tiga Ratus Delapan Puluh Tujuh</v>
          </cell>
        </row>
        <row r="389">
          <cell r="A389">
            <v>388</v>
          </cell>
          <cell r="B389" t="str">
            <v>Tiga Ratus Delapan Puluh Delapan</v>
          </cell>
        </row>
        <row r="390">
          <cell r="A390">
            <v>389</v>
          </cell>
          <cell r="B390" t="str">
            <v>Tiga Ratus Delapan Puluh Sembilan</v>
          </cell>
        </row>
        <row r="391">
          <cell r="A391">
            <v>390</v>
          </cell>
          <cell r="B391" t="str">
            <v>Tiga Ratus Sembilan Puluh</v>
          </cell>
        </row>
        <row r="392">
          <cell r="A392">
            <v>391</v>
          </cell>
          <cell r="B392" t="str">
            <v>Tiga Ratus Sembilan Puluh Satu</v>
          </cell>
        </row>
        <row r="393">
          <cell r="A393">
            <v>392</v>
          </cell>
          <cell r="B393" t="str">
            <v>Tiga Ratus Sembilan Puluh Dua</v>
          </cell>
        </row>
        <row r="394">
          <cell r="A394">
            <v>393</v>
          </cell>
          <cell r="B394" t="str">
            <v>Tiga Ratus Sembilan Puluh Tiga</v>
          </cell>
        </row>
        <row r="395">
          <cell r="A395">
            <v>394</v>
          </cell>
          <cell r="B395" t="str">
            <v>Tiga Ratus Sembilan Puluh Empat</v>
          </cell>
        </row>
        <row r="396">
          <cell r="A396">
            <v>395</v>
          </cell>
          <cell r="B396" t="str">
            <v>Tiga Ratus Sembilan Puluh Lima</v>
          </cell>
        </row>
        <row r="397">
          <cell r="A397">
            <v>396</v>
          </cell>
          <cell r="B397" t="str">
            <v>Tiga Ratus Sembilan Puluh Enam</v>
          </cell>
        </row>
        <row r="398">
          <cell r="A398">
            <v>397</v>
          </cell>
          <cell r="B398" t="str">
            <v>Tiga Ratus Sembilan Puluh Tujuh</v>
          </cell>
        </row>
        <row r="399">
          <cell r="A399">
            <v>398</v>
          </cell>
          <cell r="B399" t="str">
            <v>Tiga Ratus Sembilan Puluh Delapan</v>
          </cell>
        </row>
        <row r="400">
          <cell r="A400">
            <v>399</v>
          </cell>
          <cell r="B400" t="str">
            <v>Tiga Ratus Sembilan Puluh Sembilan</v>
          </cell>
        </row>
        <row r="401">
          <cell r="A401">
            <v>400</v>
          </cell>
          <cell r="B401" t="str">
            <v>Empat Ratus</v>
          </cell>
        </row>
        <row r="402">
          <cell r="A402">
            <v>401</v>
          </cell>
          <cell r="B402" t="str">
            <v>Empat Ratus Satu</v>
          </cell>
        </row>
        <row r="403">
          <cell r="A403">
            <v>402</v>
          </cell>
          <cell r="B403" t="str">
            <v>Empat Ratus Dua</v>
          </cell>
        </row>
        <row r="404">
          <cell r="A404">
            <v>403</v>
          </cell>
          <cell r="B404" t="str">
            <v>Empat Ratus Tiga</v>
          </cell>
        </row>
        <row r="405">
          <cell r="A405">
            <v>404</v>
          </cell>
          <cell r="B405" t="str">
            <v>Empat Ratus Empat</v>
          </cell>
        </row>
        <row r="406">
          <cell r="A406">
            <v>405</v>
          </cell>
          <cell r="B406" t="str">
            <v>Empat Ratus Lima</v>
          </cell>
        </row>
        <row r="407">
          <cell r="A407">
            <v>406</v>
          </cell>
          <cell r="B407" t="str">
            <v>Empat Ratus Enam</v>
          </cell>
        </row>
        <row r="408">
          <cell r="A408">
            <v>407</v>
          </cell>
          <cell r="B408" t="str">
            <v>Empat Ratus Tujuh</v>
          </cell>
        </row>
        <row r="409">
          <cell r="A409">
            <v>408</v>
          </cell>
          <cell r="B409" t="str">
            <v>Empat Ratus Delapan</v>
          </cell>
        </row>
        <row r="410">
          <cell r="A410">
            <v>409</v>
          </cell>
          <cell r="B410" t="str">
            <v>Empat Ratus Sembilan</v>
          </cell>
        </row>
        <row r="411">
          <cell r="A411">
            <v>410</v>
          </cell>
          <cell r="B411" t="str">
            <v>Empat Ratus Sepuluh</v>
          </cell>
        </row>
        <row r="412">
          <cell r="A412">
            <v>411</v>
          </cell>
          <cell r="B412" t="str">
            <v>Empat Ratus Sebelas</v>
          </cell>
        </row>
        <row r="413">
          <cell r="A413">
            <v>412</v>
          </cell>
          <cell r="B413" t="str">
            <v>Empat Ratus Dua Belas</v>
          </cell>
        </row>
        <row r="414">
          <cell r="A414">
            <v>413</v>
          </cell>
          <cell r="B414" t="str">
            <v>Empat Ratus Tiga Belas</v>
          </cell>
        </row>
        <row r="415">
          <cell r="A415">
            <v>414</v>
          </cell>
          <cell r="B415" t="str">
            <v>Empat Ratus Empat Belas</v>
          </cell>
        </row>
        <row r="416">
          <cell r="A416">
            <v>415</v>
          </cell>
          <cell r="B416" t="str">
            <v>Empat Ratus Lima Belas</v>
          </cell>
        </row>
        <row r="417">
          <cell r="A417">
            <v>416</v>
          </cell>
          <cell r="B417" t="str">
            <v>Empat Ratus Enam Belas</v>
          </cell>
        </row>
        <row r="418">
          <cell r="A418">
            <v>417</v>
          </cell>
          <cell r="B418" t="str">
            <v>Empat Ratus Tujuh Belas</v>
          </cell>
        </row>
        <row r="419">
          <cell r="A419">
            <v>418</v>
          </cell>
          <cell r="B419" t="str">
            <v>Empat Ratus Delapan Belas</v>
          </cell>
        </row>
        <row r="420">
          <cell r="A420">
            <v>419</v>
          </cell>
          <cell r="B420" t="str">
            <v>Empat Ratus Sembilan Belas</v>
          </cell>
        </row>
        <row r="421">
          <cell r="A421">
            <v>420</v>
          </cell>
          <cell r="B421" t="str">
            <v>Empat Ratus Dua Puluh</v>
          </cell>
        </row>
        <row r="422">
          <cell r="A422">
            <v>421</v>
          </cell>
          <cell r="B422" t="str">
            <v>Empat Ratus Dua Puluh Satu</v>
          </cell>
        </row>
        <row r="423">
          <cell r="A423">
            <v>422</v>
          </cell>
          <cell r="B423" t="str">
            <v>Empat Ratus Dua Puluh Dua</v>
          </cell>
        </row>
        <row r="424">
          <cell r="A424">
            <v>423</v>
          </cell>
          <cell r="B424" t="str">
            <v>Empat Ratus Dua Puluh Tiga</v>
          </cell>
        </row>
        <row r="425">
          <cell r="A425">
            <v>424</v>
          </cell>
          <cell r="B425" t="str">
            <v>Empat Ratus Dua Puluh Empat</v>
          </cell>
        </row>
        <row r="426">
          <cell r="A426">
            <v>425</v>
          </cell>
          <cell r="B426" t="str">
            <v>Empat Ratus Dua Puluh Lima</v>
          </cell>
        </row>
        <row r="427">
          <cell r="A427">
            <v>426</v>
          </cell>
          <cell r="B427" t="str">
            <v>Empat Ratus Dua Puluh Enam</v>
          </cell>
        </row>
        <row r="428">
          <cell r="A428">
            <v>427</v>
          </cell>
          <cell r="B428" t="str">
            <v>Empat Ratus Dua Puluh Tujuh</v>
          </cell>
        </row>
        <row r="429">
          <cell r="A429">
            <v>428</v>
          </cell>
          <cell r="B429" t="str">
            <v>Empat Ratus Dua Puluh Delapan</v>
          </cell>
        </row>
        <row r="430">
          <cell r="A430">
            <v>429</v>
          </cell>
          <cell r="B430" t="str">
            <v>Empat Ratus Dua Puluh Sembilan</v>
          </cell>
        </row>
        <row r="431">
          <cell r="A431">
            <v>430</v>
          </cell>
          <cell r="B431" t="str">
            <v>Empat Ratus Tiga Puluh</v>
          </cell>
        </row>
        <row r="432">
          <cell r="A432">
            <v>431</v>
          </cell>
          <cell r="B432" t="str">
            <v>Empat Ratus Tiga Puluh Satu</v>
          </cell>
        </row>
        <row r="433">
          <cell r="A433">
            <v>432</v>
          </cell>
          <cell r="B433" t="str">
            <v>Empat Ratus Tiga Puluh Dua</v>
          </cell>
        </row>
        <row r="434">
          <cell r="A434">
            <v>433</v>
          </cell>
          <cell r="B434" t="str">
            <v>Empat Ratus Tiga Puluh Tiga</v>
          </cell>
        </row>
        <row r="435">
          <cell r="A435">
            <v>434</v>
          </cell>
          <cell r="B435" t="str">
            <v>Empat Ratus Tiga Puluh Empat</v>
          </cell>
        </row>
        <row r="436">
          <cell r="A436">
            <v>435</v>
          </cell>
          <cell r="B436" t="str">
            <v>Empat Ratus Tiga Puluh Lima</v>
          </cell>
        </row>
        <row r="437">
          <cell r="A437">
            <v>436</v>
          </cell>
          <cell r="B437" t="str">
            <v>Empat Ratus Tiga Puluh Enam</v>
          </cell>
        </row>
        <row r="438">
          <cell r="A438">
            <v>437</v>
          </cell>
          <cell r="B438" t="str">
            <v>Empat Ratus Tiga Puluh Tujuh</v>
          </cell>
        </row>
        <row r="439">
          <cell r="A439">
            <v>438</v>
          </cell>
          <cell r="B439" t="str">
            <v>Empat Ratus Tiga Puluh Delapan</v>
          </cell>
        </row>
        <row r="440">
          <cell r="A440">
            <v>439</v>
          </cell>
          <cell r="B440" t="str">
            <v>Empat Ratus Tiga Puluh Sembilan</v>
          </cell>
        </row>
        <row r="441">
          <cell r="A441">
            <v>440</v>
          </cell>
          <cell r="B441" t="str">
            <v>Empat Ratus Empat Puluh</v>
          </cell>
        </row>
        <row r="442">
          <cell r="A442">
            <v>441</v>
          </cell>
          <cell r="B442" t="str">
            <v>Empat Ratus Empat Puluh Satu</v>
          </cell>
        </row>
        <row r="443">
          <cell r="A443">
            <v>442</v>
          </cell>
          <cell r="B443" t="str">
            <v>Empat Ratus Empat Puluh Dua</v>
          </cell>
        </row>
        <row r="444">
          <cell r="A444">
            <v>443</v>
          </cell>
          <cell r="B444" t="str">
            <v>Empat Ratus Empat Puluh Tiga</v>
          </cell>
        </row>
        <row r="445">
          <cell r="A445">
            <v>444</v>
          </cell>
          <cell r="B445" t="str">
            <v>Empat Ratus Empat Puluh Empat</v>
          </cell>
        </row>
        <row r="446">
          <cell r="A446">
            <v>445</v>
          </cell>
          <cell r="B446" t="str">
            <v>Empat Ratus Empat Puluh Lima</v>
          </cell>
        </row>
        <row r="447">
          <cell r="A447">
            <v>446</v>
          </cell>
          <cell r="B447" t="str">
            <v>Empat Ratus Empat Puluh Enam</v>
          </cell>
        </row>
        <row r="448">
          <cell r="A448">
            <v>447</v>
          </cell>
          <cell r="B448" t="str">
            <v>Empat Ratus Empat Puluh Tujuh</v>
          </cell>
        </row>
        <row r="449">
          <cell r="A449">
            <v>448</v>
          </cell>
          <cell r="B449" t="str">
            <v>Empat Ratus Empat Puluh Delapan</v>
          </cell>
        </row>
        <row r="450">
          <cell r="A450">
            <v>449</v>
          </cell>
          <cell r="B450" t="str">
            <v>Empat Ratus Empat Puluh Sembilan</v>
          </cell>
        </row>
        <row r="451">
          <cell r="A451">
            <v>450</v>
          </cell>
          <cell r="B451" t="str">
            <v>Empat Ratus Lima Puluh</v>
          </cell>
        </row>
        <row r="452">
          <cell r="A452">
            <v>451</v>
          </cell>
          <cell r="B452" t="str">
            <v>Empat Ratus Lima Puluh Satu</v>
          </cell>
        </row>
        <row r="453">
          <cell r="A453">
            <v>452</v>
          </cell>
          <cell r="B453" t="str">
            <v>Empat Ratus Lima Puluh Dua</v>
          </cell>
        </row>
        <row r="454">
          <cell r="A454">
            <v>453</v>
          </cell>
          <cell r="B454" t="str">
            <v>Empat Ratus Lima Puluh Tiga</v>
          </cell>
        </row>
        <row r="455">
          <cell r="A455">
            <v>454</v>
          </cell>
          <cell r="B455" t="str">
            <v>Empat Ratus Lima Puluh Empat</v>
          </cell>
        </row>
        <row r="456">
          <cell r="A456">
            <v>455</v>
          </cell>
          <cell r="B456" t="str">
            <v>Empat Ratus Lima Puluh Lima</v>
          </cell>
        </row>
        <row r="457">
          <cell r="A457">
            <v>456</v>
          </cell>
          <cell r="B457" t="str">
            <v>Empat Ratus Lima Puluh Enam</v>
          </cell>
        </row>
        <row r="458">
          <cell r="A458">
            <v>457</v>
          </cell>
          <cell r="B458" t="str">
            <v>Empat Ratus Lima Puluh Tujuh</v>
          </cell>
        </row>
        <row r="459">
          <cell r="A459">
            <v>458</v>
          </cell>
          <cell r="B459" t="str">
            <v>Empat Ratus Lima Puluh Delapan</v>
          </cell>
        </row>
        <row r="460">
          <cell r="A460">
            <v>459</v>
          </cell>
          <cell r="B460" t="str">
            <v>Empat Ratus Lima Puluh Sembilan</v>
          </cell>
        </row>
        <row r="461">
          <cell r="A461">
            <v>460</v>
          </cell>
          <cell r="B461" t="str">
            <v>Empat Ratus Enam Puluh</v>
          </cell>
        </row>
        <row r="462">
          <cell r="A462">
            <v>461</v>
          </cell>
          <cell r="B462" t="str">
            <v>Empat Ratus Enam Puluh Satu</v>
          </cell>
        </row>
        <row r="463">
          <cell r="A463">
            <v>462</v>
          </cell>
          <cell r="B463" t="str">
            <v>Empat Ratus Enam Puluh Dua</v>
          </cell>
        </row>
        <row r="464">
          <cell r="A464">
            <v>463</v>
          </cell>
          <cell r="B464" t="str">
            <v>Empat Ratus Enam Puluh Tiga</v>
          </cell>
        </row>
        <row r="465">
          <cell r="A465">
            <v>464</v>
          </cell>
          <cell r="B465" t="str">
            <v>Empat Ratus Enam Puluh Empat</v>
          </cell>
        </row>
        <row r="466">
          <cell r="A466">
            <v>465</v>
          </cell>
          <cell r="B466" t="str">
            <v>Empat Ratus Enam Puluh Lima</v>
          </cell>
        </row>
        <row r="467">
          <cell r="A467">
            <v>466</v>
          </cell>
          <cell r="B467" t="str">
            <v>Empat Ratus Enam Puluh Enam</v>
          </cell>
        </row>
        <row r="468">
          <cell r="A468">
            <v>467</v>
          </cell>
          <cell r="B468" t="str">
            <v>Empat Ratus Enam Puluh Tujuh</v>
          </cell>
        </row>
        <row r="469">
          <cell r="A469">
            <v>468</v>
          </cell>
          <cell r="B469" t="str">
            <v>Empat Ratus Enam Puluh Delapan</v>
          </cell>
        </row>
        <row r="470">
          <cell r="A470">
            <v>469</v>
          </cell>
          <cell r="B470" t="str">
            <v>Empat Ratus Enam Puluh Sembilan</v>
          </cell>
        </row>
        <row r="471">
          <cell r="A471">
            <v>470</v>
          </cell>
          <cell r="B471" t="str">
            <v>Empat Ratus Tujuh Puluh</v>
          </cell>
        </row>
        <row r="472">
          <cell r="A472">
            <v>471</v>
          </cell>
          <cell r="B472" t="str">
            <v>Empat Ratus Tujuh Puluh Satu</v>
          </cell>
        </row>
        <row r="473">
          <cell r="A473">
            <v>472</v>
          </cell>
          <cell r="B473" t="str">
            <v>Empat Ratus Tujuh Puluh Dua</v>
          </cell>
        </row>
        <row r="474">
          <cell r="A474">
            <v>473</v>
          </cell>
          <cell r="B474" t="str">
            <v>Empat Ratus Tujuh Puluh Tiga</v>
          </cell>
        </row>
        <row r="475">
          <cell r="A475">
            <v>474</v>
          </cell>
          <cell r="B475" t="str">
            <v>Empat Ratus Tujuh Puluh Empat</v>
          </cell>
        </row>
        <row r="476">
          <cell r="A476">
            <v>475</v>
          </cell>
          <cell r="B476" t="str">
            <v>Empat Ratus Tujuh Puluh Lima</v>
          </cell>
        </row>
        <row r="477">
          <cell r="A477">
            <v>476</v>
          </cell>
          <cell r="B477" t="str">
            <v>Empat Ratus Tujuh Puluh Enam</v>
          </cell>
        </row>
        <row r="478">
          <cell r="A478">
            <v>477</v>
          </cell>
          <cell r="B478" t="str">
            <v>Empat Ratus Tujuh Puluh Tujuh</v>
          </cell>
        </row>
        <row r="479">
          <cell r="A479">
            <v>478</v>
          </cell>
          <cell r="B479" t="str">
            <v>Empat Ratus Tujuh Puluh Delapan</v>
          </cell>
        </row>
        <row r="480">
          <cell r="A480">
            <v>479</v>
          </cell>
          <cell r="B480" t="str">
            <v>Empat Ratus Tujuh Puluh Sembilan</v>
          </cell>
        </row>
        <row r="481">
          <cell r="A481">
            <v>480</v>
          </cell>
          <cell r="B481" t="str">
            <v>Empat Ratus Delapan Puluh</v>
          </cell>
        </row>
        <row r="482">
          <cell r="A482">
            <v>481</v>
          </cell>
          <cell r="B482" t="str">
            <v>Empat Ratus Delapan Puluh Satu</v>
          </cell>
        </row>
        <row r="483">
          <cell r="A483">
            <v>482</v>
          </cell>
          <cell r="B483" t="str">
            <v>Empat Ratus Delapan Puluh Dua</v>
          </cell>
        </row>
        <row r="484">
          <cell r="A484">
            <v>483</v>
          </cell>
          <cell r="B484" t="str">
            <v>Empat Ratus Delapan Puluh Tiga</v>
          </cell>
        </row>
        <row r="485">
          <cell r="A485">
            <v>484</v>
          </cell>
          <cell r="B485" t="str">
            <v>Empat Ratus Delapan Puluh Empat</v>
          </cell>
        </row>
        <row r="486">
          <cell r="A486">
            <v>485</v>
          </cell>
          <cell r="B486" t="str">
            <v>Empat Ratus Delapan Puluh Lima</v>
          </cell>
        </row>
        <row r="487">
          <cell r="A487">
            <v>486</v>
          </cell>
          <cell r="B487" t="str">
            <v>Empat Ratus Delapan Puluh Enam</v>
          </cell>
        </row>
        <row r="488">
          <cell r="A488">
            <v>487</v>
          </cell>
          <cell r="B488" t="str">
            <v>Empat Ratus Delapan Puluh Tujuh</v>
          </cell>
        </row>
        <row r="489">
          <cell r="A489">
            <v>488</v>
          </cell>
          <cell r="B489" t="str">
            <v>Empat Ratus Delapan Puluh Delapan</v>
          </cell>
        </row>
        <row r="490">
          <cell r="A490">
            <v>489</v>
          </cell>
          <cell r="B490" t="str">
            <v>Empat Ratus Delapan Puluh Sembilan</v>
          </cell>
        </row>
        <row r="491">
          <cell r="A491">
            <v>490</v>
          </cell>
          <cell r="B491" t="str">
            <v>Empat Ratus Sembilan Puluh</v>
          </cell>
        </row>
        <row r="492">
          <cell r="A492">
            <v>491</v>
          </cell>
          <cell r="B492" t="str">
            <v>Empat Ratus Sembilan Puluh Satu</v>
          </cell>
        </row>
        <row r="493">
          <cell r="A493">
            <v>492</v>
          </cell>
          <cell r="B493" t="str">
            <v>Empat Ratus Sembilan Puluh Dua</v>
          </cell>
        </row>
        <row r="494">
          <cell r="A494">
            <v>493</v>
          </cell>
          <cell r="B494" t="str">
            <v>Empat Ratus Sembilan Puluh Tiga</v>
          </cell>
        </row>
        <row r="495">
          <cell r="A495">
            <v>494</v>
          </cell>
          <cell r="B495" t="str">
            <v>Empat Ratus Sembilan Puluh Empat</v>
          </cell>
        </row>
        <row r="496">
          <cell r="A496">
            <v>495</v>
          </cell>
          <cell r="B496" t="str">
            <v>Empat Ratus Sembilan Puluh Lima</v>
          </cell>
        </row>
        <row r="497">
          <cell r="A497">
            <v>496</v>
          </cell>
          <cell r="B497" t="str">
            <v>Empat Ratus Sembilan Puluh Enam</v>
          </cell>
        </row>
        <row r="498">
          <cell r="A498">
            <v>497</v>
          </cell>
          <cell r="B498" t="str">
            <v>Empat Ratus Sembilan Puluh Tujuh</v>
          </cell>
        </row>
        <row r="499">
          <cell r="A499">
            <v>498</v>
          </cell>
          <cell r="B499" t="str">
            <v>Empat Ratus Sembilan Puluh Delapan</v>
          </cell>
        </row>
        <row r="500">
          <cell r="A500">
            <v>499</v>
          </cell>
          <cell r="B500" t="str">
            <v>Empat Ratus Sembilan Puluh Sembilan</v>
          </cell>
        </row>
        <row r="501">
          <cell r="A501">
            <v>500</v>
          </cell>
          <cell r="B501" t="str">
            <v>Lima Ratus</v>
          </cell>
        </row>
        <row r="502">
          <cell r="A502">
            <v>501</v>
          </cell>
          <cell r="B502" t="str">
            <v>Lima Ratus Satu</v>
          </cell>
        </row>
        <row r="503">
          <cell r="A503">
            <v>502</v>
          </cell>
          <cell r="B503" t="str">
            <v>Lima Ratus Dua</v>
          </cell>
        </row>
        <row r="504">
          <cell r="A504">
            <v>503</v>
          </cell>
          <cell r="B504" t="str">
            <v>Lima Ratus Tiga</v>
          </cell>
        </row>
        <row r="505">
          <cell r="A505">
            <v>504</v>
          </cell>
          <cell r="B505" t="str">
            <v>Lima Ratus Empat</v>
          </cell>
        </row>
        <row r="506">
          <cell r="A506">
            <v>505</v>
          </cell>
          <cell r="B506" t="str">
            <v>Lima Ratus Lima</v>
          </cell>
        </row>
        <row r="507">
          <cell r="A507">
            <v>506</v>
          </cell>
          <cell r="B507" t="str">
            <v>Lima Ratus Enam</v>
          </cell>
        </row>
        <row r="508">
          <cell r="A508">
            <v>507</v>
          </cell>
          <cell r="B508" t="str">
            <v>Lima Ratus Tujuh</v>
          </cell>
        </row>
        <row r="509">
          <cell r="A509">
            <v>508</v>
          </cell>
          <cell r="B509" t="str">
            <v>Lima Ratus Delapan</v>
          </cell>
        </row>
        <row r="510">
          <cell r="A510">
            <v>509</v>
          </cell>
          <cell r="B510" t="str">
            <v>Lima Ratus Sembilan</v>
          </cell>
        </row>
        <row r="511">
          <cell r="A511">
            <v>510</v>
          </cell>
          <cell r="B511" t="str">
            <v>Lima Ratus Sepuluh</v>
          </cell>
        </row>
        <row r="512">
          <cell r="A512">
            <v>511</v>
          </cell>
          <cell r="B512" t="str">
            <v>Lima Ratus Sebelas</v>
          </cell>
        </row>
        <row r="513">
          <cell r="A513">
            <v>512</v>
          </cell>
          <cell r="B513" t="str">
            <v>Lima Ratus Dua Belas</v>
          </cell>
        </row>
        <row r="514">
          <cell r="A514">
            <v>513</v>
          </cell>
          <cell r="B514" t="str">
            <v>Lima Ratus Tiga Belas</v>
          </cell>
        </row>
        <row r="515">
          <cell r="A515">
            <v>514</v>
          </cell>
          <cell r="B515" t="str">
            <v>Lima Ratus Empat Belas</v>
          </cell>
        </row>
        <row r="516">
          <cell r="A516">
            <v>515</v>
          </cell>
          <cell r="B516" t="str">
            <v>Lima Ratus Lima Belas</v>
          </cell>
        </row>
        <row r="517">
          <cell r="A517">
            <v>516</v>
          </cell>
          <cell r="B517" t="str">
            <v>Lima Ratus Enam Belas</v>
          </cell>
        </row>
        <row r="518">
          <cell r="A518">
            <v>517</v>
          </cell>
          <cell r="B518" t="str">
            <v>Lima Ratus Tujuh Belas</v>
          </cell>
        </row>
        <row r="519">
          <cell r="A519">
            <v>518</v>
          </cell>
          <cell r="B519" t="str">
            <v>Lima Ratus Delapan Belas</v>
          </cell>
        </row>
        <row r="520">
          <cell r="A520">
            <v>519</v>
          </cell>
          <cell r="B520" t="str">
            <v>Lima Ratus Sembilan Belas</v>
          </cell>
        </row>
        <row r="521">
          <cell r="A521">
            <v>520</v>
          </cell>
          <cell r="B521" t="str">
            <v>Lima Ratus Dua Puluh</v>
          </cell>
        </row>
        <row r="522">
          <cell r="A522">
            <v>521</v>
          </cell>
          <cell r="B522" t="str">
            <v>Lima Ratus Dua Puluh Satu</v>
          </cell>
        </row>
        <row r="523">
          <cell r="A523">
            <v>522</v>
          </cell>
          <cell r="B523" t="str">
            <v>Lima Ratus Dua Puluh Dua</v>
          </cell>
        </row>
        <row r="524">
          <cell r="A524">
            <v>523</v>
          </cell>
          <cell r="B524" t="str">
            <v>Lima Ratus Dua Puluh Tiga</v>
          </cell>
        </row>
        <row r="525">
          <cell r="A525">
            <v>524</v>
          </cell>
          <cell r="B525" t="str">
            <v>Lima Ratus Dua Puluh Empat</v>
          </cell>
        </row>
        <row r="526">
          <cell r="A526">
            <v>525</v>
          </cell>
          <cell r="B526" t="str">
            <v>Lima Ratus Dua Puluh Lima</v>
          </cell>
        </row>
        <row r="527">
          <cell r="A527">
            <v>526</v>
          </cell>
          <cell r="B527" t="str">
            <v>Lima Ratus Dua Puluh Enam</v>
          </cell>
        </row>
        <row r="528">
          <cell r="A528">
            <v>527</v>
          </cell>
          <cell r="B528" t="str">
            <v>Lima Ratus Dua Puluh Tujuh</v>
          </cell>
        </row>
        <row r="529">
          <cell r="A529">
            <v>528</v>
          </cell>
          <cell r="B529" t="str">
            <v>Lima Ratus Dua Puluh Delapan</v>
          </cell>
        </row>
        <row r="530">
          <cell r="A530">
            <v>529</v>
          </cell>
          <cell r="B530" t="str">
            <v>Lima Ratus Dua Puluh Sembilan</v>
          </cell>
        </row>
        <row r="531">
          <cell r="A531">
            <v>530</v>
          </cell>
          <cell r="B531" t="str">
            <v>Lima Ratus Tiga Puluh</v>
          </cell>
        </row>
        <row r="532">
          <cell r="A532">
            <v>531</v>
          </cell>
          <cell r="B532" t="str">
            <v>Lima Ratus Tiga Puluh Satu</v>
          </cell>
        </row>
        <row r="533">
          <cell r="A533">
            <v>532</v>
          </cell>
          <cell r="B533" t="str">
            <v>Lima Ratus Tiga Puluh Dua</v>
          </cell>
        </row>
        <row r="534">
          <cell r="A534">
            <v>533</v>
          </cell>
          <cell r="B534" t="str">
            <v>Lima Ratus Tiga Puluh Tiga</v>
          </cell>
        </row>
        <row r="535">
          <cell r="A535">
            <v>534</v>
          </cell>
          <cell r="B535" t="str">
            <v>Lima Ratus Tiga Puluh Empat</v>
          </cell>
        </row>
        <row r="536">
          <cell r="A536">
            <v>535</v>
          </cell>
          <cell r="B536" t="str">
            <v>Lima Ratus Tiga Puluh Lima</v>
          </cell>
        </row>
        <row r="537">
          <cell r="A537">
            <v>536</v>
          </cell>
          <cell r="B537" t="str">
            <v>Lima Ratus Tiga Puluh Enam</v>
          </cell>
        </row>
        <row r="538">
          <cell r="A538">
            <v>537</v>
          </cell>
          <cell r="B538" t="str">
            <v>Lima Ratus Tiga Puluh Tujuh</v>
          </cell>
        </row>
        <row r="539">
          <cell r="A539">
            <v>538</v>
          </cell>
          <cell r="B539" t="str">
            <v>Lima Ratus Tiga Puluh Delapan</v>
          </cell>
        </row>
        <row r="540">
          <cell r="A540">
            <v>539</v>
          </cell>
          <cell r="B540" t="str">
            <v>Lima Ratus Tiga Puluh Sembilan</v>
          </cell>
        </row>
        <row r="541">
          <cell r="A541">
            <v>540</v>
          </cell>
          <cell r="B541" t="str">
            <v>Lima Ratus Empat Puluh</v>
          </cell>
        </row>
        <row r="542">
          <cell r="A542">
            <v>541</v>
          </cell>
          <cell r="B542" t="str">
            <v>Lima Ratus Empat Puluh Satu</v>
          </cell>
        </row>
        <row r="543">
          <cell r="A543">
            <v>542</v>
          </cell>
          <cell r="B543" t="str">
            <v>Lima Ratus Empat Puluh Dua</v>
          </cell>
        </row>
        <row r="544">
          <cell r="A544">
            <v>543</v>
          </cell>
          <cell r="B544" t="str">
            <v>Lima Ratus Empat Puluh Tiga</v>
          </cell>
        </row>
        <row r="545">
          <cell r="A545">
            <v>544</v>
          </cell>
          <cell r="B545" t="str">
            <v>Lima Ratus Empat Puluh Empat</v>
          </cell>
        </row>
        <row r="546">
          <cell r="A546">
            <v>545</v>
          </cell>
          <cell r="B546" t="str">
            <v>Lima Ratus Empat Puluh Lima</v>
          </cell>
        </row>
        <row r="547">
          <cell r="A547">
            <v>546</v>
          </cell>
          <cell r="B547" t="str">
            <v>Lima Ratus Empat Puluh Enam</v>
          </cell>
        </row>
        <row r="548">
          <cell r="A548">
            <v>547</v>
          </cell>
          <cell r="B548" t="str">
            <v>Lima Ratus Empat Puluh Tujuh</v>
          </cell>
        </row>
        <row r="549">
          <cell r="A549">
            <v>548</v>
          </cell>
          <cell r="B549" t="str">
            <v>Lima Ratus Empat Puluh Delapan</v>
          </cell>
        </row>
        <row r="550">
          <cell r="A550">
            <v>549</v>
          </cell>
          <cell r="B550" t="str">
            <v>Lima Ratus Empat Puluh Sembilan</v>
          </cell>
        </row>
        <row r="551">
          <cell r="A551">
            <v>550</v>
          </cell>
          <cell r="B551" t="str">
            <v>Lima Ratus Lima Puluh</v>
          </cell>
        </row>
        <row r="552">
          <cell r="A552">
            <v>551</v>
          </cell>
          <cell r="B552" t="str">
            <v>Lima Ratus Lima Puluh Satu</v>
          </cell>
        </row>
        <row r="553">
          <cell r="A553">
            <v>552</v>
          </cell>
          <cell r="B553" t="str">
            <v>Lima Ratus Lima Puluh Dua</v>
          </cell>
        </row>
        <row r="554">
          <cell r="A554">
            <v>553</v>
          </cell>
          <cell r="B554" t="str">
            <v>Lima Ratus Lima Puluh Tiga</v>
          </cell>
        </row>
        <row r="555">
          <cell r="A555">
            <v>554</v>
          </cell>
          <cell r="B555" t="str">
            <v>Lima Ratus Lima Puluh Empat</v>
          </cell>
        </row>
        <row r="556">
          <cell r="A556">
            <v>555</v>
          </cell>
          <cell r="B556" t="str">
            <v>Lima Ratus Lima Puluh Lima</v>
          </cell>
        </row>
        <row r="557">
          <cell r="A557">
            <v>556</v>
          </cell>
          <cell r="B557" t="str">
            <v>Lima Ratus Lima Puluh Enam</v>
          </cell>
        </row>
        <row r="558">
          <cell r="A558">
            <v>557</v>
          </cell>
          <cell r="B558" t="str">
            <v>Lima Ratus Lima Puluh Tujuh</v>
          </cell>
        </row>
        <row r="559">
          <cell r="A559">
            <v>558</v>
          </cell>
          <cell r="B559" t="str">
            <v>Lima Ratus Lima Puluh Delapan</v>
          </cell>
        </row>
        <row r="560">
          <cell r="A560">
            <v>559</v>
          </cell>
          <cell r="B560" t="str">
            <v>Lima Ratus Lima Puluh Sembilan</v>
          </cell>
        </row>
        <row r="561">
          <cell r="A561">
            <v>560</v>
          </cell>
          <cell r="B561" t="str">
            <v>Lima Ratus Enam Puluh</v>
          </cell>
        </row>
        <row r="562">
          <cell r="A562">
            <v>561</v>
          </cell>
          <cell r="B562" t="str">
            <v>Lima Ratus Enam Puluh Satu</v>
          </cell>
        </row>
        <row r="563">
          <cell r="A563">
            <v>562</v>
          </cell>
          <cell r="B563" t="str">
            <v>Lima Ratus Enam Puluh Dua</v>
          </cell>
        </row>
        <row r="564">
          <cell r="A564">
            <v>563</v>
          </cell>
          <cell r="B564" t="str">
            <v>Lima Ratus Enam Puluh Tiga</v>
          </cell>
        </row>
        <row r="565">
          <cell r="A565">
            <v>564</v>
          </cell>
          <cell r="B565" t="str">
            <v>Lima Ratus Enam Puluh Empat</v>
          </cell>
        </row>
        <row r="566">
          <cell r="A566">
            <v>565</v>
          </cell>
          <cell r="B566" t="str">
            <v>Lima Ratus Enam Puluh Lima</v>
          </cell>
        </row>
        <row r="567">
          <cell r="A567">
            <v>566</v>
          </cell>
          <cell r="B567" t="str">
            <v>Lima Ratus Enam Puluh Enam</v>
          </cell>
        </row>
        <row r="568">
          <cell r="A568">
            <v>567</v>
          </cell>
          <cell r="B568" t="str">
            <v>Lima Ratus Enam Puluh Tujuh</v>
          </cell>
        </row>
        <row r="569">
          <cell r="A569">
            <v>568</v>
          </cell>
          <cell r="B569" t="str">
            <v>Lima Ratus Enam Puluh Delapan</v>
          </cell>
        </row>
        <row r="570">
          <cell r="A570">
            <v>569</v>
          </cell>
          <cell r="B570" t="str">
            <v>Lima Ratus Enam Puluh Sembilan</v>
          </cell>
        </row>
        <row r="571">
          <cell r="A571">
            <v>570</v>
          </cell>
          <cell r="B571" t="str">
            <v>Lima Ratus Tujuh Puluh</v>
          </cell>
        </row>
        <row r="572">
          <cell r="A572">
            <v>571</v>
          </cell>
          <cell r="B572" t="str">
            <v>Lima Ratus Tujuh Puluh Satu</v>
          </cell>
        </row>
        <row r="573">
          <cell r="A573">
            <v>572</v>
          </cell>
          <cell r="B573" t="str">
            <v>Lima Ratus Tujuh Puluh Dua</v>
          </cell>
        </row>
        <row r="574">
          <cell r="A574">
            <v>573</v>
          </cell>
          <cell r="B574" t="str">
            <v>Lima Ratus Tujuh Puluh Tiga</v>
          </cell>
        </row>
        <row r="575">
          <cell r="A575">
            <v>574</v>
          </cell>
          <cell r="B575" t="str">
            <v>Lima Ratus Tujuh Puluh Empat</v>
          </cell>
        </row>
        <row r="576">
          <cell r="A576">
            <v>575</v>
          </cell>
          <cell r="B576" t="str">
            <v>Lima Ratus Tujuh Puluh Lima</v>
          </cell>
        </row>
        <row r="577">
          <cell r="A577">
            <v>576</v>
          </cell>
          <cell r="B577" t="str">
            <v>Lima Ratus Tujuh Puluh Enam</v>
          </cell>
        </row>
        <row r="578">
          <cell r="A578">
            <v>577</v>
          </cell>
          <cell r="B578" t="str">
            <v>Lima Ratus Tujuh Puluh Tujuh</v>
          </cell>
        </row>
        <row r="579">
          <cell r="A579">
            <v>578</v>
          </cell>
          <cell r="B579" t="str">
            <v>Lima Ratus Tujuh Puluh Delapan</v>
          </cell>
        </row>
        <row r="580">
          <cell r="A580">
            <v>579</v>
          </cell>
          <cell r="B580" t="str">
            <v>Lima Ratus Tujuh Puluh Sembilan</v>
          </cell>
        </row>
        <row r="581">
          <cell r="A581">
            <v>580</v>
          </cell>
          <cell r="B581" t="str">
            <v>Lima Ratus Delapan Puluh</v>
          </cell>
        </row>
        <row r="582">
          <cell r="A582">
            <v>581</v>
          </cell>
          <cell r="B582" t="str">
            <v>Lima Ratus Delapan Puluh Satu</v>
          </cell>
        </row>
        <row r="583">
          <cell r="A583">
            <v>582</v>
          </cell>
          <cell r="B583" t="str">
            <v>Lima Ratus Delapan Puluh Dua</v>
          </cell>
        </row>
        <row r="584">
          <cell r="A584">
            <v>583</v>
          </cell>
          <cell r="B584" t="str">
            <v>Lima Ratus Delapan Puluh Tiga</v>
          </cell>
        </row>
        <row r="585">
          <cell r="A585">
            <v>584</v>
          </cell>
          <cell r="B585" t="str">
            <v>Lima Ratus Delapan Puluh Empat</v>
          </cell>
        </row>
        <row r="586">
          <cell r="A586">
            <v>585</v>
          </cell>
          <cell r="B586" t="str">
            <v>Lima Ratus Delapan Puluh Lima</v>
          </cell>
        </row>
        <row r="587">
          <cell r="A587">
            <v>586</v>
          </cell>
          <cell r="B587" t="str">
            <v>Lima Ratus Delapan Puluh Enam</v>
          </cell>
        </row>
        <row r="588">
          <cell r="A588">
            <v>587</v>
          </cell>
          <cell r="B588" t="str">
            <v>Lima Ratus Delapan Puluh Tujuh</v>
          </cell>
        </row>
        <row r="589">
          <cell r="A589">
            <v>588</v>
          </cell>
          <cell r="B589" t="str">
            <v>Lima Ratus Delapan Puluh Delapan</v>
          </cell>
        </row>
        <row r="590">
          <cell r="A590">
            <v>589</v>
          </cell>
          <cell r="B590" t="str">
            <v>Lima Ratus Delapan Puluh Sembilan</v>
          </cell>
        </row>
        <row r="591">
          <cell r="A591">
            <v>590</v>
          </cell>
          <cell r="B591" t="str">
            <v>Lima Ratus Sembilan Puluh</v>
          </cell>
        </row>
        <row r="592">
          <cell r="A592">
            <v>591</v>
          </cell>
          <cell r="B592" t="str">
            <v>Lima Ratus Sembilan Puluh Satu</v>
          </cell>
        </row>
        <row r="593">
          <cell r="A593">
            <v>592</v>
          </cell>
          <cell r="B593" t="str">
            <v>Lima Ratus Sembilan Puluh Dua</v>
          </cell>
        </row>
        <row r="594">
          <cell r="A594">
            <v>593</v>
          </cell>
          <cell r="B594" t="str">
            <v>Lima Ratus Sembilan Puluh Tiga</v>
          </cell>
        </row>
        <row r="595">
          <cell r="A595">
            <v>594</v>
          </cell>
          <cell r="B595" t="str">
            <v>Lima Ratus Sembilan Puluh Empat</v>
          </cell>
        </row>
        <row r="596">
          <cell r="A596">
            <v>595</v>
          </cell>
          <cell r="B596" t="str">
            <v>Lima Ratus Sembilan Puluh Lima</v>
          </cell>
        </row>
        <row r="597">
          <cell r="A597">
            <v>596</v>
          </cell>
          <cell r="B597" t="str">
            <v>Lima Ratus Sembilan Puluh Enam</v>
          </cell>
        </row>
        <row r="598">
          <cell r="A598">
            <v>597</v>
          </cell>
          <cell r="B598" t="str">
            <v>Lima Ratus Sembilan Puluh Tujuh</v>
          </cell>
        </row>
        <row r="599">
          <cell r="A599">
            <v>598</v>
          </cell>
          <cell r="B599" t="str">
            <v>Lima Ratus Sembilan Puluh Delapan</v>
          </cell>
        </row>
        <row r="600">
          <cell r="A600">
            <v>599</v>
          </cell>
          <cell r="B600" t="str">
            <v>Lima Ratus Sembilan Puluh Sembilan</v>
          </cell>
        </row>
        <row r="601">
          <cell r="A601">
            <v>600</v>
          </cell>
          <cell r="B601" t="str">
            <v>Enam Ratus</v>
          </cell>
        </row>
        <row r="602">
          <cell r="A602">
            <v>601</v>
          </cell>
          <cell r="B602" t="str">
            <v>Enam Ratus Satu</v>
          </cell>
        </row>
        <row r="603">
          <cell r="A603">
            <v>602</v>
          </cell>
          <cell r="B603" t="str">
            <v>Enam Ratus Dua</v>
          </cell>
        </row>
        <row r="604">
          <cell r="A604">
            <v>603</v>
          </cell>
          <cell r="B604" t="str">
            <v>Enam Ratus Tiga</v>
          </cell>
        </row>
        <row r="605">
          <cell r="A605">
            <v>604</v>
          </cell>
          <cell r="B605" t="str">
            <v>Enam Ratus Empat</v>
          </cell>
        </row>
        <row r="606">
          <cell r="A606">
            <v>605</v>
          </cell>
          <cell r="B606" t="str">
            <v>Enam Ratus Lima</v>
          </cell>
        </row>
        <row r="607">
          <cell r="A607">
            <v>606</v>
          </cell>
          <cell r="B607" t="str">
            <v>Enam Ratus Enam</v>
          </cell>
        </row>
        <row r="608">
          <cell r="A608">
            <v>607</v>
          </cell>
          <cell r="B608" t="str">
            <v>Enam Ratus Tujuh</v>
          </cell>
        </row>
        <row r="609">
          <cell r="A609">
            <v>608</v>
          </cell>
          <cell r="B609" t="str">
            <v>Enam Ratus Delapan</v>
          </cell>
        </row>
        <row r="610">
          <cell r="A610">
            <v>609</v>
          </cell>
          <cell r="B610" t="str">
            <v>Enam Ratus Sembilan</v>
          </cell>
        </row>
        <row r="611">
          <cell r="A611">
            <v>610</v>
          </cell>
          <cell r="B611" t="str">
            <v>Enam Ratus Sepuluh</v>
          </cell>
        </row>
        <row r="612">
          <cell r="A612">
            <v>611</v>
          </cell>
          <cell r="B612" t="str">
            <v>Enam Ratus Sebelas</v>
          </cell>
        </row>
        <row r="613">
          <cell r="A613">
            <v>612</v>
          </cell>
          <cell r="B613" t="str">
            <v>Enam Ratus Dua Belas</v>
          </cell>
        </row>
        <row r="614">
          <cell r="A614">
            <v>613</v>
          </cell>
          <cell r="B614" t="str">
            <v>Enam Ratus Tiga Belas</v>
          </cell>
        </row>
        <row r="615">
          <cell r="A615">
            <v>614</v>
          </cell>
          <cell r="B615" t="str">
            <v>Enam Ratus Empat Belas</v>
          </cell>
        </row>
        <row r="616">
          <cell r="A616">
            <v>615</v>
          </cell>
          <cell r="B616" t="str">
            <v>Enam Ratus Lima Belas</v>
          </cell>
        </row>
        <row r="617">
          <cell r="A617">
            <v>616</v>
          </cell>
          <cell r="B617" t="str">
            <v>Enam Ratus Enam Belas</v>
          </cell>
        </row>
        <row r="618">
          <cell r="A618">
            <v>617</v>
          </cell>
          <cell r="B618" t="str">
            <v>Enam Ratus Tujuh Belas</v>
          </cell>
        </row>
        <row r="619">
          <cell r="A619">
            <v>618</v>
          </cell>
          <cell r="B619" t="str">
            <v>Enam Ratus Delapan Belas</v>
          </cell>
        </row>
        <row r="620">
          <cell r="A620">
            <v>619</v>
          </cell>
          <cell r="B620" t="str">
            <v>Enam Ratus Sembilan Belas</v>
          </cell>
        </row>
        <row r="621">
          <cell r="A621">
            <v>620</v>
          </cell>
          <cell r="B621" t="str">
            <v>Enam Ratus Dua Puluh</v>
          </cell>
        </row>
        <row r="622">
          <cell r="A622">
            <v>621</v>
          </cell>
          <cell r="B622" t="str">
            <v>Enam Ratus Dua Puluh Satu</v>
          </cell>
        </row>
        <row r="623">
          <cell r="A623">
            <v>622</v>
          </cell>
          <cell r="B623" t="str">
            <v>Enam Ratus Dua Puluh Dua</v>
          </cell>
        </row>
        <row r="624">
          <cell r="A624">
            <v>623</v>
          </cell>
          <cell r="B624" t="str">
            <v>Enam Ratus Dua Puluh Tiga</v>
          </cell>
        </row>
        <row r="625">
          <cell r="A625">
            <v>624</v>
          </cell>
          <cell r="B625" t="str">
            <v>Enam Ratus Dua Puluh Empat</v>
          </cell>
        </row>
        <row r="626">
          <cell r="A626">
            <v>625</v>
          </cell>
          <cell r="B626" t="str">
            <v>Enam Ratus Dua Puluh Lima</v>
          </cell>
        </row>
        <row r="627">
          <cell r="A627">
            <v>626</v>
          </cell>
          <cell r="B627" t="str">
            <v>Enam Ratus Dua Puluh Enam</v>
          </cell>
        </row>
        <row r="628">
          <cell r="A628">
            <v>627</v>
          </cell>
          <cell r="B628" t="str">
            <v>Enam Ratus Dua Puluh Tujuh</v>
          </cell>
        </row>
        <row r="629">
          <cell r="A629">
            <v>628</v>
          </cell>
          <cell r="B629" t="str">
            <v>Enam Ratus Dua Puluh Delapan</v>
          </cell>
        </row>
        <row r="630">
          <cell r="A630">
            <v>629</v>
          </cell>
          <cell r="B630" t="str">
            <v>Enam Ratus Dua Puluh Sembilan</v>
          </cell>
        </row>
        <row r="631">
          <cell r="A631">
            <v>630</v>
          </cell>
          <cell r="B631" t="str">
            <v>Enam Ratus Tiga Puluh</v>
          </cell>
        </row>
        <row r="632">
          <cell r="A632">
            <v>631</v>
          </cell>
          <cell r="B632" t="str">
            <v>Enam Ratus Tiga Puluh Satu</v>
          </cell>
        </row>
        <row r="633">
          <cell r="A633">
            <v>632</v>
          </cell>
          <cell r="B633" t="str">
            <v>Enam Ratus Tiga Puluh Dua</v>
          </cell>
        </row>
        <row r="634">
          <cell r="A634">
            <v>633</v>
          </cell>
          <cell r="B634" t="str">
            <v>Enam Ratus Tiga Puluh Tiga</v>
          </cell>
        </row>
        <row r="635">
          <cell r="A635">
            <v>634</v>
          </cell>
          <cell r="B635" t="str">
            <v>Enam Ratus Tiga Puluh Empat</v>
          </cell>
        </row>
        <row r="636">
          <cell r="A636">
            <v>635</v>
          </cell>
          <cell r="B636" t="str">
            <v>Enam Ratus Tiga Puluh Lima</v>
          </cell>
        </row>
        <row r="637">
          <cell r="A637">
            <v>636</v>
          </cell>
          <cell r="B637" t="str">
            <v>Enam Ratus Tiga Puluh Enam</v>
          </cell>
        </row>
        <row r="638">
          <cell r="A638">
            <v>637</v>
          </cell>
          <cell r="B638" t="str">
            <v>Enam Ratus Tiga Puluh Tujuh</v>
          </cell>
        </row>
        <row r="639">
          <cell r="A639">
            <v>638</v>
          </cell>
          <cell r="B639" t="str">
            <v>Enam Ratus Tiga Puluh Delapan</v>
          </cell>
        </row>
        <row r="640">
          <cell r="A640">
            <v>639</v>
          </cell>
          <cell r="B640" t="str">
            <v>Enam Ratus Tiga Puluh Sembilan</v>
          </cell>
        </row>
        <row r="641">
          <cell r="A641">
            <v>640</v>
          </cell>
          <cell r="B641" t="str">
            <v>Enam Ratus Empat Puluh</v>
          </cell>
        </row>
        <row r="642">
          <cell r="A642">
            <v>641</v>
          </cell>
          <cell r="B642" t="str">
            <v>Enam Ratus Empat Puluh Satu</v>
          </cell>
        </row>
        <row r="643">
          <cell r="A643">
            <v>642</v>
          </cell>
          <cell r="B643" t="str">
            <v>Enam Ratus Empat Puluh Dua</v>
          </cell>
        </row>
        <row r="644">
          <cell r="A644">
            <v>643</v>
          </cell>
          <cell r="B644" t="str">
            <v>Enam Ratus Empat Puluh Tiga</v>
          </cell>
        </row>
        <row r="645">
          <cell r="A645">
            <v>644</v>
          </cell>
          <cell r="B645" t="str">
            <v>Enam Ratus Empat Puluh Empat</v>
          </cell>
        </row>
        <row r="646">
          <cell r="A646">
            <v>645</v>
          </cell>
          <cell r="B646" t="str">
            <v>Enam Ratus Empat Puluh Lima</v>
          </cell>
        </row>
        <row r="647">
          <cell r="A647">
            <v>646</v>
          </cell>
          <cell r="B647" t="str">
            <v>Enam Ratus Empat Puluh Enam</v>
          </cell>
        </row>
        <row r="648">
          <cell r="A648">
            <v>647</v>
          </cell>
          <cell r="B648" t="str">
            <v>Enam Ratus Empat Puluh Tujuh</v>
          </cell>
        </row>
        <row r="649">
          <cell r="A649">
            <v>648</v>
          </cell>
          <cell r="B649" t="str">
            <v>Enam Ratus Empat Puluh Delapan</v>
          </cell>
        </row>
        <row r="650">
          <cell r="A650">
            <v>649</v>
          </cell>
          <cell r="B650" t="str">
            <v>Enam Ratus Empat Puluh Sembilan</v>
          </cell>
        </row>
        <row r="651">
          <cell r="A651">
            <v>650</v>
          </cell>
          <cell r="B651" t="str">
            <v>Enam Ratus Lima Puluh</v>
          </cell>
        </row>
        <row r="652">
          <cell r="A652">
            <v>651</v>
          </cell>
          <cell r="B652" t="str">
            <v>Enam Ratus Lima Puluh Satu</v>
          </cell>
        </row>
        <row r="653">
          <cell r="A653">
            <v>652</v>
          </cell>
          <cell r="B653" t="str">
            <v>Enam Ratus Lima Puluh Dua</v>
          </cell>
        </row>
        <row r="654">
          <cell r="A654">
            <v>653</v>
          </cell>
          <cell r="B654" t="str">
            <v>Enam Ratus Lima Puluh Tiga</v>
          </cell>
        </row>
        <row r="655">
          <cell r="A655">
            <v>654</v>
          </cell>
          <cell r="B655" t="str">
            <v>Enam Ratus Lima Puluh Empat</v>
          </cell>
        </row>
        <row r="656">
          <cell r="A656">
            <v>655</v>
          </cell>
          <cell r="B656" t="str">
            <v>Enam Ratus Lima Puluh Lima</v>
          </cell>
        </row>
        <row r="657">
          <cell r="A657">
            <v>656</v>
          </cell>
          <cell r="B657" t="str">
            <v>Enam Ratus Lima Puluh Enam</v>
          </cell>
        </row>
        <row r="658">
          <cell r="A658">
            <v>657</v>
          </cell>
          <cell r="B658" t="str">
            <v>Enam Ratus Lima Puluh Tujuh</v>
          </cell>
        </row>
        <row r="659">
          <cell r="A659">
            <v>658</v>
          </cell>
          <cell r="B659" t="str">
            <v>Enam Ratus Lima Puluh Delapan</v>
          </cell>
        </row>
        <row r="660">
          <cell r="A660">
            <v>659</v>
          </cell>
          <cell r="B660" t="str">
            <v>Enam Ratus Lima Puluh Sembilan</v>
          </cell>
        </row>
        <row r="661">
          <cell r="A661">
            <v>660</v>
          </cell>
          <cell r="B661" t="str">
            <v>Enam Ratus Enam Puluh</v>
          </cell>
        </row>
        <row r="662">
          <cell r="A662">
            <v>661</v>
          </cell>
          <cell r="B662" t="str">
            <v>Enam Ratus Enam Puluh Satu</v>
          </cell>
        </row>
        <row r="663">
          <cell r="A663">
            <v>662</v>
          </cell>
          <cell r="B663" t="str">
            <v>Enam Ratus Enam Puluh Dua</v>
          </cell>
        </row>
        <row r="664">
          <cell r="A664">
            <v>663</v>
          </cell>
          <cell r="B664" t="str">
            <v>Enam Ratus Enam Puluh Tiga</v>
          </cell>
        </row>
        <row r="665">
          <cell r="A665">
            <v>664</v>
          </cell>
          <cell r="B665" t="str">
            <v>Enam Ratus Enam Puluh Empat</v>
          </cell>
        </row>
        <row r="666">
          <cell r="A666">
            <v>665</v>
          </cell>
          <cell r="B666" t="str">
            <v>Enam Ratus Enam Puluh Lima</v>
          </cell>
        </row>
        <row r="667">
          <cell r="A667">
            <v>666</v>
          </cell>
          <cell r="B667" t="str">
            <v>Enam Ratus Enam Puluh Enam</v>
          </cell>
        </row>
        <row r="668">
          <cell r="A668">
            <v>667</v>
          </cell>
          <cell r="B668" t="str">
            <v>Enam Ratus Enam Puluh Tujuh</v>
          </cell>
        </row>
        <row r="669">
          <cell r="A669">
            <v>668</v>
          </cell>
          <cell r="B669" t="str">
            <v>Enam Ratus Enam Puluh Delapan</v>
          </cell>
        </row>
        <row r="670">
          <cell r="A670">
            <v>669</v>
          </cell>
          <cell r="B670" t="str">
            <v>Enam Ratus Enam Puluh Sembilan</v>
          </cell>
        </row>
        <row r="671">
          <cell r="A671">
            <v>670</v>
          </cell>
          <cell r="B671" t="str">
            <v>Enam Ratus Tujuh Puluh</v>
          </cell>
        </row>
        <row r="672">
          <cell r="A672">
            <v>671</v>
          </cell>
          <cell r="B672" t="str">
            <v>Enam Ratus Tujuh Puluh Satu</v>
          </cell>
        </row>
        <row r="673">
          <cell r="A673">
            <v>672</v>
          </cell>
          <cell r="B673" t="str">
            <v>Enam Ratus Tujuh Puluh Dua</v>
          </cell>
        </row>
        <row r="674">
          <cell r="A674">
            <v>673</v>
          </cell>
          <cell r="B674" t="str">
            <v>Enam Ratus Tujuh Puluh Tiga</v>
          </cell>
        </row>
        <row r="675">
          <cell r="A675">
            <v>674</v>
          </cell>
          <cell r="B675" t="str">
            <v>Enam Ratus Tujuh Puluh Empat</v>
          </cell>
        </row>
        <row r="676">
          <cell r="A676">
            <v>675</v>
          </cell>
          <cell r="B676" t="str">
            <v>Enam Ratus Tujuh Puluh Lima</v>
          </cell>
        </row>
        <row r="677">
          <cell r="A677">
            <v>676</v>
          </cell>
          <cell r="B677" t="str">
            <v>Enam Ratus Tujuh Puluh Enam</v>
          </cell>
        </row>
        <row r="678">
          <cell r="A678">
            <v>677</v>
          </cell>
          <cell r="B678" t="str">
            <v>Enam Ratus Tujuh Puluh Tujuh</v>
          </cell>
        </row>
        <row r="679">
          <cell r="A679">
            <v>678</v>
          </cell>
          <cell r="B679" t="str">
            <v>Enam Ratus Tujuh Puluh Delapan</v>
          </cell>
        </row>
        <row r="680">
          <cell r="A680">
            <v>679</v>
          </cell>
          <cell r="B680" t="str">
            <v>Enam Ratus Tujuh Puluh Sembilan</v>
          </cell>
        </row>
        <row r="681">
          <cell r="A681">
            <v>680</v>
          </cell>
          <cell r="B681" t="str">
            <v>Enam Ratus Delapan Puluh</v>
          </cell>
        </row>
        <row r="682">
          <cell r="A682">
            <v>681</v>
          </cell>
          <cell r="B682" t="str">
            <v>Enam Ratus Delapan Puluh Satu</v>
          </cell>
        </row>
        <row r="683">
          <cell r="A683">
            <v>682</v>
          </cell>
          <cell r="B683" t="str">
            <v>Enam Ratus Delapan Puluh Dua</v>
          </cell>
        </row>
        <row r="684">
          <cell r="A684">
            <v>683</v>
          </cell>
          <cell r="B684" t="str">
            <v>Enam Ratus Delapan Puluh Tiga</v>
          </cell>
        </row>
        <row r="685">
          <cell r="A685">
            <v>684</v>
          </cell>
          <cell r="B685" t="str">
            <v>Enam Ratus Delapan Puluh Empat</v>
          </cell>
        </row>
        <row r="686">
          <cell r="A686">
            <v>685</v>
          </cell>
          <cell r="B686" t="str">
            <v>Enam Ratus Delapan Puluh Lima</v>
          </cell>
        </row>
        <row r="687">
          <cell r="A687">
            <v>686</v>
          </cell>
          <cell r="B687" t="str">
            <v>Enam Ratus Delapan Puluh Enam</v>
          </cell>
        </row>
        <row r="688">
          <cell r="A688">
            <v>687</v>
          </cell>
          <cell r="B688" t="str">
            <v>Enam Ratus Delapan Puluh Tujuh</v>
          </cell>
        </row>
        <row r="689">
          <cell r="A689">
            <v>688</v>
          </cell>
          <cell r="B689" t="str">
            <v>Enam Ratus Delapan Puluh Delapan</v>
          </cell>
        </row>
        <row r="690">
          <cell r="A690">
            <v>689</v>
          </cell>
          <cell r="B690" t="str">
            <v>Enam Ratus Delapan Puluh Sembilan</v>
          </cell>
        </row>
        <row r="691">
          <cell r="A691">
            <v>690</v>
          </cell>
          <cell r="B691" t="str">
            <v>Enam Ratus Sembilan Puluh</v>
          </cell>
        </row>
        <row r="692">
          <cell r="A692">
            <v>691</v>
          </cell>
          <cell r="B692" t="str">
            <v>Enam Ratus Sembilan Puluh Satu</v>
          </cell>
        </row>
        <row r="693">
          <cell r="A693">
            <v>692</v>
          </cell>
          <cell r="B693" t="str">
            <v>Enam Ratus Sembilan Puluh Dua</v>
          </cell>
        </row>
        <row r="694">
          <cell r="A694">
            <v>693</v>
          </cell>
          <cell r="B694" t="str">
            <v>Enam Ratus Sembilan Puluh Tiga</v>
          </cell>
        </row>
        <row r="695">
          <cell r="A695">
            <v>694</v>
          </cell>
          <cell r="B695" t="str">
            <v>Enam Ratus Sembilan Puluh Empat</v>
          </cell>
        </row>
        <row r="696">
          <cell r="A696">
            <v>695</v>
          </cell>
          <cell r="B696" t="str">
            <v>Enam Ratus Sembilan Puluh Lima</v>
          </cell>
        </row>
        <row r="697">
          <cell r="A697">
            <v>696</v>
          </cell>
          <cell r="B697" t="str">
            <v>Enam Ratus Sembilan Puluh Enam</v>
          </cell>
        </row>
        <row r="698">
          <cell r="A698">
            <v>697</v>
          </cell>
          <cell r="B698" t="str">
            <v>Enam Ratus Sembilan Puluh Tujuh</v>
          </cell>
        </row>
        <row r="699">
          <cell r="A699">
            <v>698</v>
          </cell>
          <cell r="B699" t="str">
            <v>Enam Ratus Sembilan Puluh Delapan</v>
          </cell>
        </row>
        <row r="700">
          <cell r="A700">
            <v>699</v>
          </cell>
          <cell r="B700" t="str">
            <v>Enam Ratus Sembilan Puluh Sembilan</v>
          </cell>
        </row>
        <row r="701">
          <cell r="A701">
            <v>700</v>
          </cell>
          <cell r="B701" t="str">
            <v>Tujuh Ratus</v>
          </cell>
        </row>
        <row r="702">
          <cell r="A702">
            <v>701</v>
          </cell>
          <cell r="B702" t="str">
            <v>Tujuh Ratus Satu</v>
          </cell>
        </row>
        <row r="703">
          <cell r="A703">
            <v>702</v>
          </cell>
          <cell r="B703" t="str">
            <v>Tujuh Ratus Dua</v>
          </cell>
        </row>
        <row r="704">
          <cell r="A704">
            <v>703</v>
          </cell>
          <cell r="B704" t="str">
            <v>Tujuh Ratus Tiga</v>
          </cell>
        </row>
        <row r="705">
          <cell r="A705">
            <v>704</v>
          </cell>
          <cell r="B705" t="str">
            <v>Tujuh Ratus Empat</v>
          </cell>
        </row>
        <row r="706">
          <cell r="A706">
            <v>705</v>
          </cell>
          <cell r="B706" t="str">
            <v>Tujuh Ratus Lima</v>
          </cell>
        </row>
        <row r="707">
          <cell r="A707">
            <v>706</v>
          </cell>
          <cell r="B707" t="str">
            <v>Tujuh Ratus Enam</v>
          </cell>
        </row>
        <row r="708">
          <cell r="A708">
            <v>707</v>
          </cell>
          <cell r="B708" t="str">
            <v>Tujuh Ratus Tujuh</v>
          </cell>
        </row>
        <row r="709">
          <cell r="A709">
            <v>708</v>
          </cell>
          <cell r="B709" t="str">
            <v>Tujuh Ratus Delapan</v>
          </cell>
        </row>
        <row r="710">
          <cell r="A710">
            <v>709</v>
          </cell>
          <cell r="B710" t="str">
            <v>Tujuh Ratus Sembilan</v>
          </cell>
        </row>
        <row r="711">
          <cell r="A711">
            <v>710</v>
          </cell>
          <cell r="B711" t="str">
            <v>Tujuh Ratus Sepuluh</v>
          </cell>
        </row>
        <row r="712">
          <cell r="A712">
            <v>711</v>
          </cell>
          <cell r="B712" t="str">
            <v>Tujuh Ratus Sebelas</v>
          </cell>
        </row>
        <row r="713">
          <cell r="A713">
            <v>712</v>
          </cell>
          <cell r="B713" t="str">
            <v>Tujuh Ratus Dua Belas</v>
          </cell>
        </row>
        <row r="714">
          <cell r="A714">
            <v>713</v>
          </cell>
          <cell r="B714" t="str">
            <v>Tujuh Ratus Tiga Belas</v>
          </cell>
        </row>
        <row r="715">
          <cell r="A715">
            <v>714</v>
          </cell>
          <cell r="B715" t="str">
            <v>Tujuh Ratus Empat Belas</v>
          </cell>
        </row>
        <row r="716">
          <cell r="A716">
            <v>715</v>
          </cell>
          <cell r="B716" t="str">
            <v>Tujuh Ratus Lima Belas</v>
          </cell>
        </row>
        <row r="717">
          <cell r="A717">
            <v>716</v>
          </cell>
          <cell r="B717" t="str">
            <v>Tujuh Ratus Enam Belas</v>
          </cell>
        </row>
        <row r="718">
          <cell r="A718">
            <v>717</v>
          </cell>
          <cell r="B718" t="str">
            <v>Tujuh Ratus Tujuh Belas</v>
          </cell>
        </row>
        <row r="719">
          <cell r="A719">
            <v>718</v>
          </cell>
          <cell r="B719" t="str">
            <v>Tujuh Ratus Delapan Belas</v>
          </cell>
        </row>
        <row r="720">
          <cell r="A720">
            <v>719</v>
          </cell>
          <cell r="B720" t="str">
            <v>Tujuh Ratus Sembilan Belas</v>
          </cell>
        </row>
        <row r="721">
          <cell r="A721">
            <v>720</v>
          </cell>
          <cell r="B721" t="str">
            <v>Tujuh Ratus Dua Puluh</v>
          </cell>
        </row>
        <row r="722">
          <cell r="A722">
            <v>721</v>
          </cell>
          <cell r="B722" t="str">
            <v>Tujuh Ratus Dua Puluh Satu</v>
          </cell>
        </row>
        <row r="723">
          <cell r="A723">
            <v>722</v>
          </cell>
          <cell r="B723" t="str">
            <v>Tujuh Ratus Dua Puluh Dua</v>
          </cell>
        </row>
        <row r="724">
          <cell r="A724">
            <v>723</v>
          </cell>
          <cell r="B724" t="str">
            <v>Tujuh Ratus Dua Puluh Tiga</v>
          </cell>
        </row>
        <row r="725">
          <cell r="A725">
            <v>724</v>
          </cell>
          <cell r="B725" t="str">
            <v>Tujuh Ratus Dua Puluh Empat</v>
          </cell>
        </row>
        <row r="726">
          <cell r="A726">
            <v>725</v>
          </cell>
          <cell r="B726" t="str">
            <v>Tujuh Ratus Dua Puluh Lima</v>
          </cell>
        </row>
        <row r="727">
          <cell r="A727">
            <v>726</v>
          </cell>
          <cell r="B727" t="str">
            <v>Tujuh Ratus Dua Puluh Enam</v>
          </cell>
        </row>
        <row r="728">
          <cell r="A728">
            <v>727</v>
          </cell>
          <cell r="B728" t="str">
            <v>Tujuh Ratus Dua Puluh Tujuh</v>
          </cell>
        </row>
        <row r="729">
          <cell r="A729">
            <v>728</v>
          </cell>
          <cell r="B729" t="str">
            <v>Tujuh Ratus Dua Puluh Delapan</v>
          </cell>
        </row>
        <row r="730">
          <cell r="A730">
            <v>729</v>
          </cell>
          <cell r="B730" t="str">
            <v>Tujuh Ratus Dua Puluh Sembilan</v>
          </cell>
        </row>
        <row r="731">
          <cell r="A731">
            <v>730</v>
          </cell>
          <cell r="B731" t="str">
            <v>Tujuh Ratus Tiga Puluh</v>
          </cell>
        </row>
        <row r="732">
          <cell r="A732">
            <v>731</v>
          </cell>
          <cell r="B732" t="str">
            <v>Tujuh Ratus Tiga Puluh Satu</v>
          </cell>
        </row>
        <row r="733">
          <cell r="A733">
            <v>732</v>
          </cell>
          <cell r="B733" t="str">
            <v>Tujuh Ratus Tiga Puluh Dua</v>
          </cell>
        </row>
        <row r="734">
          <cell r="A734">
            <v>733</v>
          </cell>
          <cell r="B734" t="str">
            <v>Tujuh Ratus Tiga Puluh Tiga</v>
          </cell>
        </row>
        <row r="735">
          <cell r="A735">
            <v>734</v>
          </cell>
          <cell r="B735" t="str">
            <v>Tujuh Ratus Tiga Puluh Empat</v>
          </cell>
        </row>
        <row r="736">
          <cell r="A736">
            <v>735</v>
          </cell>
          <cell r="B736" t="str">
            <v>Tujuh Ratus Tiga Puluh Lima</v>
          </cell>
        </row>
        <row r="737">
          <cell r="A737">
            <v>736</v>
          </cell>
          <cell r="B737" t="str">
            <v>Tujuh Ratus Tiga Puluh Enam</v>
          </cell>
        </row>
        <row r="738">
          <cell r="A738">
            <v>737</v>
          </cell>
          <cell r="B738" t="str">
            <v>Tujuh Ratus Tiga Puluh Tujuh</v>
          </cell>
        </row>
        <row r="739">
          <cell r="A739">
            <v>738</v>
          </cell>
          <cell r="B739" t="str">
            <v>Tujuh Ratus Tiga Puluh Delapan</v>
          </cell>
        </row>
        <row r="740">
          <cell r="A740">
            <v>739</v>
          </cell>
          <cell r="B740" t="str">
            <v>Tujuh Ratus Tiga Puluh Sembilan</v>
          </cell>
        </row>
        <row r="741">
          <cell r="A741">
            <v>740</v>
          </cell>
          <cell r="B741" t="str">
            <v>Tujuh Ratus Empat Puluh</v>
          </cell>
        </row>
        <row r="742">
          <cell r="A742">
            <v>741</v>
          </cell>
          <cell r="B742" t="str">
            <v>Tujuh Ratus Empat Puluh Satu</v>
          </cell>
        </row>
        <row r="743">
          <cell r="A743">
            <v>742</v>
          </cell>
          <cell r="B743" t="str">
            <v>Tujuh Ratus Empat Puluh Dua</v>
          </cell>
        </row>
        <row r="744">
          <cell r="A744">
            <v>743</v>
          </cell>
          <cell r="B744" t="str">
            <v>Tujuh Ratus Empat Puluh Tiga</v>
          </cell>
        </row>
        <row r="745">
          <cell r="A745">
            <v>744</v>
          </cell>
          <cell r="B745" t="str">
            <v>Tujuh Ratus Empat Puluh Empat</v>
          </cell>
        </row>
        <row r="746">
          <cell r="A746">
            <v>745</v>
          </cell>
          <cell r="B746" t="str">
            <v>Tujuh Ratus Empat Puluh Lima</v>
          </cell>
        </row>
        <row r="747">
          <cell r="A747">
            <v>746</v>
          </cell>
          <cell r="B747" t="str">
            <v>Tujuh Ratus Empat Puluh Enam</v>
          </cell>
        </row>
        <row r="748">
          <cell r="A748">
            <v>747</v>
          </cell>
          <cell r="B748" t="str">
            <v>Tujuh Ratus Empat Puluh Tujuh</v>
          </cell>
        </row>
        <row r="749">
          <cell r="A749">
            <v>748</v>
          </cell>
          <cell r="B749" t="str">
            <v>Tujuh Ratus Empat Puluh Delapan</v>
          </cell>
        </row>
        <row r="750">
          <cell r="A750">
            <v>749</v>
          </cell>
          <cell r="B750" t="str">
            <v>Tujuh Ratus Empat Puluh Sembilan</v>
          </cell>
        </row>
        <row r="751">
          <cell r="A751">
            <v>750</v>
          </cell>
          <cell r="B751" t="str">
            <v>Tujuh Ratus Lima Puluh</v>
          </cell>
        </row>
        <row r="752">
          <cell r="A752">
            <v>751</v>
          </cell>
          <cell r="B752" t="str">
            <v>Tujuh Ratus Lima Puluh Satu</v>
          </cell>
        </row>
        <row r="753">
          <cell r="A753">
            <v>752</v>
          </cell>
          <cell r="B753" t="str">
            <v>Tujuh Ratus Lima Puluh Dua</v>
          </cell>
        </row>
        <row r="754">
          <cell r="A754">
            <v>753</v>
          </cell>
          <cell r="B754" t="str">
            <v>Tujuh Ratus Lima Puluh Tiga</v>
          </cell>
        </row>
        <row r="755">
          <cell r="A755">
            <v>754</v>
          </cell>
          <cell r="B755" t="str">
            <v>Tujuh Ratus Lima Puluh Empat</v>
          </cell>
        </row>
        <row r="756">
          <cell r="A756">
            <v>755</v>
          </cell>
          <cell r="B756" t="str">
            <v>Tujuh Ratus Lima Puluh Lima</v>
          </cell>
        </row>
        <row r="757">
          <cell r="A757">
            <v>756</v>
          </cell>
          <cell r="B757" t="str">
            <v>Tujuh Ratus Lima Puluh Enam</v>
          </cell>
        </row>
        <row r="758">
          <cell r="A758">
            <v>757</v>
          </cell>
          <cell r="B758" t="str">
            <v>Tujuh Ratus Lima Puluh Tujuh</v>
          </cell>
        </row>
        <row r="759">
          <cell r="A759">
            <v>758</v>
          </cell>
          <cell r="B759" t="str">
            <v>Tujuh Ratus Lima Puluh Delapan</v>
          </cell>
        </row>
        <row r="760">
          <cell r="A760">
            <v>759</v>
          </cell>
          <cell r="B760" t="str">
            <v>Tujuh Ratus Lima Puluh Sembilan</v>
          </cell>
        </row>
        <row r="761">
          <cell r="A761">
            <v>760</v>
          </cell>
          <cell r="B761" t="str">
            <v>Tujuh Ratus Enam Puluh</v>
          </cell>
        </row>
        <row r="762">
          <cell r="A762">
            <v>761</v>
          </cell>
          <cell r="B762" t="str">
            <v>Tujuh Ratus Enam Puluh Satu</v>
          </cell>
        </row>
        <row r="763">
          <cell r="A763">
            <v>762</v>
          </cell>
          <cell r="B763" t="str">
            <v>Tujuh Ratus Enam Puluh Dua</v>
          </cell>
        </row>
        <row r="764">
          <cell r="A764">
            <v>763</v>
          </cell>
          <cell r="B764" t="str">
            <v>Tujuh Ratus Enam Puluh Tiga</v>
          </cell>
        </row>
        <row r="765">
          <cell r="A765">
            <v>764</v>
          </cell>
          <cell r="B765" t="str">
            <v>Tujuh Ratus Enam Puluh Empat</v>
          </cell>
        </row>
        <row r="766">
          <cell r="A766">
            <v>765</v>
          </cell>
          <cell r="B766" t="str">
            <v>Tujuh Ratus Enam Puluh Lima</v>
          </cell>
        </row>
        <row r="767">
          <cell r="A767">
            <v>766</v>
          </cell>
          <cell r="B767" t="str">
            <v>Tujuh Ratus Enam Puluh Enam</v>
          </cell>
        </row>
        <row r="768">
          <cell r="A768">
            <v>767</v>
          </cell>
          <cell r="B768" t="str">
            <v>Tujuh Ratus Enam Puluh Tujuh</v>
          </cell>
        </row>
        <row r="769">
          <cell r="A769">
            <v>768</v>
          </cell>
          <cell r="B769" t="str">
            <v>Tujuh Ratus Enam Puluh Delapan</v>
          </cell>
        </row>
        <row r="770">
          <cell r="A770">
            <v>769</v>
          </cell>
          <cell r="B770" t="str">
            <v>Tujuh Ratus Enam Puluh Sembilan</v>
          </cell>
        </row>
        <row r="771">
          <cell r="A771">
            <v>770</v>
          </cell>
          <cell r="B771" t="str">
            <v>Tujuh Ratus Tujuh Puluh</v>
          </cell>
        </row>
        <row r="772">
          <cell r="A772">
            <v>771</v>
          </cell>
          <cell r="B772" t="str">
            <v>Tujuh Ratus Tujuh Puluh Satu</v>
          </cell>
        </row>
        <row r="773">
          <cell r="A773">
            <v>772</v>
          </cell>
          <cell r="B773" t="str">
            <v>Tujuh Ratus Tujuh Puluh Dua</v>
          </cell>
        </row>
        <row r="774">
          <cell r="A774">
            <v>773</v>
          </cell>
          <cell r="B774" t="str">
            <v>Tujuh Ratus Tujuh Puluh Tiga</v>
          </cell>
        </row>
        <row r="775">
          <cell r="A775">
            <v>774</v>
          </cell>
          <cell r="B775" t="str">
            <v>Tujuh Ratus Tujuh Puluh Empat</v>
          </cell>
        </row>
        <row r="776">
          <cell r="A776">
            <v>775</v>
          </cell>
          <cell r="B776" t="str">
            <v>Tujuh Ratus Tujuh Puluh Lima</v>
          </cell>
        </row>
        <row r="777">
          <cell r="A777">
            <v>776</v>
          </cell>
          <cell r="B777" t="str">
            <v>Tujuh Ratus Tujuh Puluh Enam</v>
          </cell>
        </row>
        <row r="778">
          <cell r="A778">
            <v>777</v>
          </cell>
          <cell r="B778" t="str">
            <v>Tujuh Ratus Tujuh Puluh Tujuh</v>
          </cell>
        </row>
        <row r="779">
          <cell r="A779">
            <v>778</v>
          </cell>
          <cell r="B779" t="str">
            <v>Tujuh Ratus Tujuh Puluh Delapan</v>
          </cell>
        </row>
        <row r="780">
          <cell r="A780">
            <v>779</v>
          </cell>
          <cell r="B780" t="str">
            <v>Tujuh Ratus Tujuh Puluh Sembilan</v>
          </cell>
        </row>
        <row r="781">
          <cell r="A781">
            <v>780</v>
          </cell>
          <cell r="B781" t="str">
            <v>Tujuh Ratus Delapan Puluh</v>
          </cell>
        </row>
        <row r="782">
          <cell r="A782">
            <v>781</v>
          </cell>
          <cell r="B782" t="str">
            <v>Tujuh Ratus Delapan Puluh Satu</v>
          </cell>
        </row>
        <row r="783">
          <cell r="A783">
            <v>782</v>
          </cell>
          <cell r="B783" t="str">
            <v>Tujuh Ratus Delapan Puluh Dua</v>
          </cell>
        </row>
        <row r="784">
          <cell r="A784">
            <v>783</v>
          </cell>
          <cell r="B784" t="str">
            <v>Tujuh Ratus Delapan Puluh Tiga</v>
          </cell>
        </row>
        <row r="785">
          <cell r="A785">
            <v>784</v>
          </cell>
          <cell r="B785" t="str">
            <v>Tujuh Ratus Delapan Puluh Empat</v>
          </cell>
        </row>
        <row r="786">
          <cell r="A786">
            <v>785</v>
          </cell>
          <cell r="B786" t="str">
            <v>Tujuh Ratus Delapan Puluh Lima</v>
          </cell>
        </row>
        <row r="787">
          <cell r="A787">
            <v>786</v>
          </cell>
          <cell r="B787" t="str">
            <v>Tujuh Ratus Delapan Puluh Enam</v>
          </cell>
        </row>
        <row r="788">
          <cell r="A788">
            <v>787</v>
          </cell>
          <cell r="B788" t="str">
            <v>Tujuh Ratus Delapan Puluh Tujuh</v>
          </cell>
        </row>
        <row r="789">
          <cell r="A789">
            <v>788</v>
          </cell>
          <cell r="B789" t="str">
            <v>Tujuh Ratus Delapan Puluh Delapan</v>
          </cell>
        </row>
        <row r="790">
          <cell r="A790">
            <v>789</v>
          </cell>
          <cell r="B790" t="str">
            <v>Tujuh Ratus Delapan Puluh Sembilan</v>
          </cell>
        </row>
        <row r="791">
          <cell r="A791">
            <v>790</v>
          </cell>
          <cell r="B791" t="str">
            <v>Tujuh Ratus Sembilan Puluh</v>
          </cell>
        </row>
        <row r="792">
          <cell r="A792">
            <v>791</v>
          </cell>
          <cell r="B792" t="str">
            <v>Tujuh Ratus Sembilan Puluh Satu</v>
          </cell>
        </row>
        <row r="793">
          <cell r="A793">
            <v>792</v>
          </cell>
          <cell r="B793" t="str">
            <v>Tujuh Ratus Sembilan Puluh Dua</v>
          </cell>
        </row>
        <row r="794">
          <cell r="A794">
            <v>793</v>
          </cell>
          <cell r="B794" t="str">
            <v>Tujuh Ratus Sembilan Puluh Tiga</v>
          </cell>
        </row>
        <row r="795">
          <cell r="A795">
            <v>794</v>
          </cell>
          <cell r="B795" t="str">
            <v>Tujuh Ratus Sembilan Puluh Empat</v>
          </cell>
        </row>
        <row r="796">
          <cell r="A796">
            <v>795</v>
          </cell>
          <cell r="B796" t="str">
            <v>Tujuh Ratus Sembilan Puluh Lima</v>
          </cell>
        </row>
        <row r="797">
          <cell r="A797">
            <v>796</v>
          </cell>
          <cell r="B797" t="str">
            <v>Tujuh Ratus Sembilan Puluh Enam</v>
          </cell>
        </row>
        <row r="798">
          <cell r="A798">
            <v>797</v>
          </cell>
          <cell r="B798" t="str">
            <v>Tujuh Ratus Sembilan Puluh Tujuh</v>
          </cell>
        </row>
        <row r="799">
          <cell r="A799">
            <v>798</v>
          </cell>
          <cell r="B799" t="str">
            <v>Tujuh Ratus Sembilan Puluh Delapan</v>
          </cell>
        </row>
        <row r="800">
          <cell r="A800">
            <v>799</v>
          </cell>
          <cell r="B800" t="str">
            <v>Tujuh Ratus Sembilan Puluh Sembilan</v>
          </cell>
        </row>
        <row r="801">
          <cell r="A801">
            <v>800</v>
          </cell>
          <cell r="B801" t="str">
            <v>Delapan Ratus</v>
          </cell>
        </row>
        <row r="802">
          <cell r="A802">
            <v>801</v>
          </cell>
          <cell r="B802" t="str">
            <v>Delapan Ratus Satu</v>
          </cell>
        </row>
        <row r="803">
          <cell r="A803">
            <v>802</v>
          </cell>
          <cell r="B803" t="str">
            <v>Delapan Ratus Dua</v>
          </cell>
        </row>
        <row r="804">
          <cell r="A804">
            <v>803</v>
          </cell>
          <cell r="B804" t="str">
            <v>Delapan Ratus Tiga</v>
          </cell>
        </row>
        <row r="805">
          <cell r="A805">
            <v>804</v>
          </cell>
          <cell r="B805" t="str">
            <v>Delapan Ratus Empat</v>
          </cell>
        </row>
        <row r="806">
          <cell r="A806">
            <v>805</v>
          </cell>
          <cell r="B806" t="str">
            <v>Delapan Ratus Lima</v>
          </cell>
        </row>
        <row r="807">
          <cell r="A807">
            <v>806</v>
          </cell>
          <cell r="B807" t="str">
            <v>Delapan Ratus Enam</v>
          </cell>
        </row>
        <row r="808">
          <cell r="A808">
            <v>807</v>
          </cell>
          <cell r="B808" t="str">
            <v>Delapan Ratus Tujuh</v>
          </cell>
        </row>
        <row r="809">
          <cell r="A809">
            <v>808</v>
          </cell>
          <cell r="B809" t="str">
            <v>Delapan Ratus Delapan</v>
          </cell>
        </row>
        <row r="810">
          <cell r="A810">
            <v>809</v>
          </cell>
          <cell r="B810" t="str">
            <v>Delapan Ratus Sembilan</v>
          </cell>
        </row>
        <row r="811">
          <cell r="A811">
            <v>810</v>
          </cell>
          <cell r="B811" t="str">
            <v>Delapan Ratus Sepuluh</v>
          </cell>
        </row>
        <row r="812">
          <cell r="A812">
            <v>811</v>
          </cell>
          <cell r="B812" t="str">
            <v>Delapan Ratus Sebelas</v>
          </cell>
        </row>
        <row r="813">
          <cell r="A813">
            <v>812</v>
          </cell>
          <cell r="B813" t="str">
            <v>Delapan Ratus Dua Belas</v>
          </cell>
        </row>
        <row r="814">
          <cell r="A814">
            <v>813</v>
          </cell>
          <cell r="B814" t="str">
            <v>Delapan Ratus Tiga Belas</v>
          </cell>
        </row>
        <row r="815">
          <cell r="A815">
            <v>814</v>
          </cell>
          <cell r="B815" t="str">
            <v>Delapan Ratus Empat Belas</v>
          </cell>
        </row>
        <row r="816">
          <cell r="A816">
            <v>815</v>
          </cell>
          <cell r="B816" t="str">
            <v>Delapan Ratus Lima Belas</v>
          </cell>
        </row>
        <row r="817">
          <cell r="A817">
            <v>816</v>
          </cell>
          <cell r="B817" t="str">
            <v>Delapan Ratus Enam Belas</v>
          </cell>
        </row>
        <row r="818">
          <cell r="A818">
            <v>817</v>
          </cell>
          <cell r="B818" t="str">
            <v>Delapan Ratus Tujuh Belas</v>
          </cell>
        </row>
        <row r="819">
          <cell r="A819">
            <v>818</v>
          </cell>
          <cell r="B819" t="str">
            <v>Delapan Ratus Delapan Belas</v>
          </cell>
        </row>
        <row r="820">
          <cell r="A820">
            <v>819</v>
          </cell>
          <cell r="B820" t="str">
            <v>Delapan Ratus Sembilan Belas</v>
          </cell>
        </row>
        <row r="821">
          <cell r="A821">
            <v>820</v>
          </cell>
          <cell r="B821" t="str">
            <v>Delapan Ratus Dua Puluh</v>
          </cell>
        </row>
        <row r="822">
          <cell r="A822">
            <v>821</v>
          </cell>
          <cell r="B822" t="str">
            <v>Delapan Ratus Dua Puluh Satu</v>
          </cell>
        </row>
        <row r="823">
          <cell r="A823">
            <v>822</v>
          </cell>
          <cell r="B823" t="str">
            <v>Delapan Ratus Dua Puluh Dua</v>
          </cell>
        </row>
        <row r="824">
          <cell r="A824">
            <v>823</v>
          </cell>
          <cell r="B824" t="str">
            <v>Delapan Ratus Dua Puluh Tiga</v>
          </cell>
        </row>
        <row r="825">
          <cell r="A825">
            <v>824</v>
          </cell>
          <cell r="B825" t="str">
            <v>Delapan Ratus Dua Puluh Empat</v>
          </cell>
        </row>
        <row r="826">
          <cell r="A826">
            <v>825</v>
          </cell>
          <cell r="B826" t="str">
            <v>Delapan Ratus Dua Puluh Lima</v>
          </cell>
        </row>
        <row r="827">
          <cell r="A827">
            <v>826</v>
          </cell>
          <cell r="B827" t="str">
            <v>Delapan Ratus Dua Puluh Enam</v>
          </cell>
        </row>
        <row r="828">
          <cell r="A828">
            <v>827</v>
          </cell>
          <cell r="B828" t="str">
            <v>Delapan Ratus Dua Puluh Tujuh</v>
          </cell>
        </row>
        <row r="829">
          <cell r="A829">
            <v>828</v>
          </cell>
          <cell r="B829" t="str">
            <v>Delapan Ratus Dua Puluh Delapan</v>
          </cell>
        </row>
        <row r="830">
          <cell r="A830">
            <v>829</v>
          </cell>
          <cell r="B830" t="str">
            <v>Delapan Ratus Dua Puluh Sembilan</v>
          </cell>
        </row>
        <row r="831">
          <cell r="A831">
            <v>830</v>
          </cell>
          <cell r="B831" t="str">
            <v>Delapan Ratus Tiga Puluh</v>
          </cell>
        </row>
        <row r="832">
          <cell r="A832">
            <v>831</v>
          </cell>
          <cell r="B832" t="str">
            <v>Delapan Ratus Tiga Puluh Satu</v>
          </cell>
        </row>
        <row r="833">
          <cell r="A833">
            <v>832</v>
          </cell>
          <cell r="B833" t="str">
            <v>Delapan Ratus Tiga Puluh Dua</v>
          </cell>
        </row>
        <row r="834">
          <cell r="A834">
            <v>833</v>
          </cell>
          <cell r="B834" t="str">
            <v>Delapan Ratus Tiga Puluh Tiga</v>
          </cell>
        </row>
        <row r="835">
          <cell r="A835">
            <v>834</v>
          </cell>
          <cell r="B835" t="str">
            <v>Delapan Ratus Tiga Puluh Empat</v>
          </cell>
        </row>
        <row r="836">
          <cell r="A836">
            <v>835</v>
          </cell>
          <cell r="B836" t="str">
            <v>Delapan Ratus Tiga Puluh Lima</v>
          </cell>
        </row>
        <row r="837">
          <cell r="A837">
            <v>836</v>
          </cell>
          <cell r="B837" t="str">
            <v>Delapan Ratus Tiga Puluh Enam</v>
          </cell>
        </row>
        <row r="838">
          <cell r="A838">
            <v>837</v>
          </cell>
          <cell r="B838" t="str">
            <v>Delapan Ratus Tiga Puluh Tujuh</v>
          </cell>
        </row>
        <row r="839">
          <cell r="A839">
            <v>838</v>
          </cell>
          <cell r="B839" t="str">
            <v>Delapan Ratus Tiga Puluh Delapan</v>
          </cell>
        </row>
        <row r="840">
          <cell r="A840">
            <v>839</v>
          </cell>
          <cell r="B840" t="str">
            <v>Delapan Ratus Tiga Puluh Sembilan</v>
          </cell>
        </row>
        <row r="841">
          <cell r="A841">
            <v>840</v>
          </cell>
          <cell r="B841" t="str">
            <v>Delapan Ratus Empat Puluh</v>
          </cell>
        </row>
        <row r="842">
          <cell r="A842">
            <v>841</v>
          </cell>
          <cell r="B842" t="str">
            <v>Delapan Ratus Empat Puluh Satu</v>
          </cell>
        </row>
        <row r="843">
          <cell r="A843">
            <v>842</v>
          </cell>
          <cell r="B843" t="str">
            <v>Delapan Ratus Empat Puluh Dua</v>
          </cell>
        </row>
        <row r="844">
          <cell r="A844">
            <v>843</v>
          </cell>
          <cell r="B844" t="str">
            <v>Delapan Ratus Empat Puluh Tiga</v>
          </cell>
        </row>
        <row r="845">
          <cell r="A845">
            <v>844</v>
          </cell>
          <cell r="B845" t="str">
            <v>Delapan Ratus Empat Puluh Empat</v>
          </cell>
        </row>
        <row r="846">
          <cell r="A846">
            <v>845</v>
          </cell>
          <cell r="B846" t="str">
            <v>Delapan Ratus Empat Puluh Lima</v>
          </cell>
        </row>
        <row r="847">
          <cell r="A847">
            <v>846</v>
          </cell>
          <cell r="B847" t="str">
            <v>Delapan Ratus Empat Puluh Enam</v>
          </cell>
        </row>
        <row r="848">
          <cell r="A848">
            <v>847</v>
          </cell>
          <cell r="B848" t="str">
            <v>Delapan Ratus Empat Puluh Tujuh</v>
          </cell>
        </row>
        <row r="849">
          <cell r="A849">
            <v>848</v>
          </cell>
          <cell r="B849" t="str">
            <v>Delapan Ratus Empat Puluh Delapan</v>
          </cell>
        </row>
        <row r="850">
          <cell r="A850">
            <v>849</v>
          </cell>
          <cell r="B850" t="str">
            <v>Delapan Ratus Empat Puluh Sembilan</v>
          </cell>
        </row>
        <row r="851">
          <cell r="A851">
            <v>850</v>
          </cell>
          <cell r="B851" t="str">
            <v>Delapan Ratus Lima Puluh</v>
          </cell>
        </row>
        <row r="852">
          <cell r="A852">
            <v>851</v>
          </cell>
          <cell r="B852" t="str">
            <v>Delapan Ratus Lima Puluh Satu</v>
          </cell>
        </row>
        <row r="853">
          <cell r="A853">
            <v>852</v>
          </cell>
          <cell r="B853" t="str">
            <v>Delapan Ratus Lima Puluh Dua</v>
          </cell>
        </row>
        <row r="854">
          <cell r="A854">
            <v>853</v>
          </cell>
          <cell r="B854" t="str">
            <v>Delapan Ratus Lima Puluh Tiga</v>
          </cell>
        </row>
        <row r="855">
          <cell r="A855">
            <v>854</v>
          </cell>
          <cell r="B855" t="str">
            <v>Delapan Ratus Lima Puluh Empat</v>
          </cell>
        </row>
        <row r="856">
          <cell r="A856">
            <v>855</v>
          </cell>
          <cell r="B856" t="str">
            <v>Delapan Ratus Lima Puluh Lima</v>
          </cell>
        </row>
        <row r="857">
          <cell r="A857">
            <v>856</v>
          </cell>
          <cell r="B857" t="str">
            <v>Delapan Ratus Lima Puluh Enam</v>
          </cell>
        </row>
        <row r="858">
          <cell r="A858">
            <v>857</v>
          </cell>
          <cell r="B858" t="str">
            <v>Delapan Ratus Lima Puluh Tujuh</v>
          </cell>
        </row>
        <row r="859">
          <cell r="A859">
            <v>858</v>
          </cell>
          <cell r="B859" t="str">
            <v>Delapan Ratus Lima Puluh Delapan</v>
          </cell>
        </row>
        <row r="860">
          <cell r="A860">
            <v>859</v>
          </cell>
          <cell r="B860" t="str">
            <v>Delapan Ratus Lima Puluh Sembilan</v>
          </cell>
        </row>
        <row r="861">
          <cell r="A861">
            <v>860</v>
          </cell>
          <cell r="B861" t="str">
            <v>Delapan Ratus Enam Puluh</v>
          </cell>
        </row>
        <row r="862">
          <cell r="A862">
            <v>861</v>
          </cell>
          <cell r="B862" t="str">
            <v>Delapan Ratus Enam Puluh Satu</v>
          </cell>
        </row>
        <row r="863">
          <cell r="A863">
            <v>862</v>
          </cell>
          <cell r="B863" t="str">
            <v>Delapan Ratus Enam Puluh Dua</v>
          </cell>
        </row>
        <row r="864">
          <cell r="A864">
            <v>863</v>
          </cell>
          <cell r="B864" t="str">
            <v>Delapan Ratus Enam Puluh Tiga</v>
          </cell>
        </row>
        <row r="865">
          <cell r="A865">
            <v>864</v>
          </cell>
          <cell r="B865" t="str">
            <v>Delapan Ratus Enam Puluh Empat</v>
          </cell>
        </row>
        <row r="866">
          <cell r="A866">
            <v>865</v>
          </cell>
          <cell r="B866" t="str">
            <v>Delapan Ratus Enam Puluh Lima</v>
          </cell>
        </row>
        <row r="867">
          <cell r="A867">
            <v>866</v>
          </cell>
          <cell r="B867" t="str">
            <v>Delapan Ratus Enam Puluh Enam</v>
          </cell>
        </row>
        <row r="868">
          <cell r="A868">
            <v>867</v>
          </cell>
          <cell r="B868" t="str">
            <v>Delapan Ratus Enam Puluh Tujuh</v>
          </cell>
        </row>
        <row r="869">
          <cell r="A869">
            <v>868</v>
          </cell>
          <cell r="B869" t="str">
            <v>Delapan Ratus Enam Puluh Delapan</v>
          </cell>
        </row>
        <row r="870">
          <cell r="A870">
            <v>869</v>
          </cell>
          <cell r="B870" t="str">
            <v>Delapan Ratus Enam Puluh Sembilan</v>
          </cell>
        </row>
        <row r="871">
          <cell r="A871">
            <v>870</v>
          </cell>
          <cell r="B871" t="str">
            <v>Delapan Ratus Tujuh Puluh</v>
          </cell>
        </row>
        <row r="872">
          <cell r="A872">
            <v>871</v>
          </cell>
          <cell r="B872" t="str">
            <v>Delapan Ratus Tujuh Puluh Satu</v>
          </cell>
        </row>
        <row r="873">
          <cell r="A873">
            <v>872</v>
          </cell>
          <cell r="B873" t="str">
            <v>Delapan Ratus Tujuh Puluh Dua</v>
          </cell>
        </row>
        <row r="874">
          <cell r="A874">
            <v>873</v>
          </cell>
          <cell r="B874" t="str">
            <v>Delapan Ratus Tujuh Puluh Tiga</v>
          </cell>
        </row>
        <row r="875">
          <cell r="A875">
            <v>874</v>
          </cell>
          <cell r="B875" t="str">
            <v>Delapan Ratus Tujuh Puluh Empat</v>
          </cell>
        </row>
        <row r="876">
          <cell r="A876">
            <v>875</v>
          </cell>
          <cell r="B876" t="str">
            <v>Delapan Ratus Tujuh Puluh Lima</v>
          </cell>
        </row>
        <row r="877">
          <cell r="A877">
            <v>876</v>
          </cell>
          <cell r="B877" t="str">
            <v>Delapan Ratus Tujuh Puluh Enam</v>
          </cell>
        </row>
        <row r="878">
          <cell r="A878">
            <v>877</v>
          </cell>
          <cell r="B878" t="str">
            <v>Delapan Ratus Tujuh Puluh Tujuh</v>
          </cell>
        </row>
        <row r="879">
          <cell r="A879">
            <v>878</v>
          </cell>
          <cell r="B879" t="str">
            <v>Delapan Ratus Tujuh Puluh Delapan</v>
          </cell>
        </row>
        <row r="880">
          <cell r="A880">
            <v>879</v>
          </cell>
          <cell r="B880" t="str">
            <v>Delapan Ratus Tujuh Puluh Sembilan</v>
          </cell>
        </row>
        <row r="881">
          <cell r="A881">
            <v>880</v>
          </cell>
          <cell r="B881" t="str">
            <v>Delapan Ratus Delapan Puluh</v>
          </cell>
        </row>
        <row r="882">
          <cell r="A882">
            <v>881</v>
          </cell>
          <cell r="B882" t="str">
            <v>Delapan Ratus Delapan Puluh Satu</v>
          </cell>
        </row>
        <row r="883">
          <cell r="A883">
            <v>882</v>
          </cell>
          <cell r="B883" t="str">
            <v>Delapan Ratus Delapan Puluh Dua</v>
          </cell>
        </row>
        <row r="884">
          <cell r="A884">
            <v>883</v>
          </cell>
          <cell r="B884" t="str">
            <v>Delapan Ratus Delapan Puluh Tiga</v>
          </cell>
        </row>
        <row r="885">
          <cell r="A885">
            <v>884</v>
          </cell>
          <cell r="B885" t="str">
            <v>Delapan Ratus Delapan Puluh Empat</v>
          </cell>
        </row>
        <row r="886">
          <cell r="A886">
            <v>885</v>
          </cell>
          <cell r="B886" t="str">
            <v>Delapan Ratus Delapan Puluh Lima</v>
          </cell>
        </row>
        <row r="887">
          <cell r="A887">
            <v>886</v>
          </cell>
          <cell r="B887" t="str">
            <v>Delapan Ratus Delapan Puluh Enam</v>
          </cell>
        </row>
        <row r="888">
          <cell r="A888">
            <v>887</v>
          </cell>
          <cell r="B888" t="str">
            <v>Delapan Ratus Delapan Puluh Tujuh</v>
          </cell>
        </row>
        <row r="889">
          <cell r="A889">
            <v>888</v>
          </cell>
          <cell r="B889" t="str">
            <v>Delapan Ratus Delapan Puluh Delapan</v>
          </cell>
        </row>
        <row r="890">
          <cell r="A890">
            <v>889</v>
          </cell>
          <cell r="B890" t="str">
            <v>Delapan Ratus Delapan Puluh Sembilan</v>
          </cell>
        </row>
        <row r="891">
          <cell r="A891">
            <v>890</v>
          </cell>
          <cell r="B891" t="str">
            <v>Delapan Ratus Sembilan Puluh</v>
          </cell>
        </row>
        <row r="892">
          <cell r="A892">
            <v>891</v>
          </cell>
          <cell r="B892" t="str">
            <v>Delapan Ratus Sembilan Puluh Satu</v>
          </cell>
        </row>
        <row r="893">
          <cell r="A893">
            <v>892</v>
          </cell>
          <cell r="B893" t="str">
            <v>Delapan Ratus Sembilan Puluh Dua</v>
          </cell>
        </row>
        <row r="894">
          <cell r="A894">
            <v>893</v>
          </cell>
          <cell r="B894" t="str">
            <v>Delapan Ratus Sembilan Puluh Tiga</v>
          </cell>
        </row>
        <row r="895">
          <cell r="A895">
            <v>894</v>
          </cell>
          <cell r="B895" t="str">
            <v>Delapan Ratus Sembilan Puluh Empat</v>
          </cell>
        </row>
        <row r="896">
          <cell r="A896">
            <v>895</v>
          </cell>
          <cell r="B896" t="str">
            <v>Delapan Ratus Sembilan Puluh Lima</v>
          </cell>
        </row>
        <row r="897">
          <cell r="A897">
            <v>896</v>
          </cell>
          <cell r="B897" t="str">
            <v>Delapan Ratus Sembilan Puluh Enam</v>
          </cell>
        </row>
        <row r="898">
          <cell r="A898">
            <v>897</v>
          </cell>
          <cell r="B898" t="str">
            <v>Delapan Ratus Sembilan Puluh Tujuh</v>
          </cell>
        </row>
        <row r="899">
          <cell r="A899">
            <v>898</v>
          </cell>
          <cell r="B899" t="str">
            <v>Delapan Ratus Sembilan Puluh Delapan</v>
          </cell>
        </row>
        <row r="900">
          <cell r="A900">
            <v>899</v>
          </cell>
          <cell r="B900" t="str">
            <v>Delapan Ratus Sembilan Puluh Sembilan</v>
          </cell>
        </row>
        <row r="901">
          <cell r="A901">
            <v>900</v>
          </cell>
          <cell r="B901" t="str">
            <v>Sembilan Ratus</v>
          </cell>
        </row>
        <row r="902">
          <cell r="A902">
            <v>901</v>
          </cell>
          <cell r="B902" t="str">
            <v>Sembilan Ratus Satu</v>
          </cell>
        </row>
        <row r="903">
          <cell r="A903">
            <v>902</v>
          </cell>
          <cell r="B903" t="str">
            <v>Sembilan Ratus Dua</v>
          </cell>
        </row>
        <row r="904">
          <cell r="A904">
            <v>903</v>
          </cell>
          <cell r="B904" t="str">
            <v>Sembilan Ratus Tiga</v>
          </cell>
        </row>
        <row r="905">
          <cell r="A905">
            <v>904</v>
          </cell>
          <cell r="B905" t="str">
            <v>Sembilan Ratus Empat</v>
          </cell>
        </row>
        <row r="906">
          <cell r="A906">
            <v>905</v>
          </cell>
          <cell r="B906" t="str">
            <v>Sembilan Ratus Lima</v>
          </cell>
        </row>
        <row r="907">
          <cell r="A907">
            <v>906</v>
          </cell>
          <cell r="B907" t="str">
            <v>Sembilan Ratus Enam</v>
          </cell>
        </row>
        <row r="908">
          <cell r="A908">
            <v>907</v>
          </cell>
          <cell r="B908" t="str">
            <v>Sembilan Ratus Tujuh</v>
          </cell>
        </row>
        <row r="909">
          <cell r="A909">
            <v>908</v>
          </cell>
          <cell r="B909" t="str">
            <v>Sembilan Ratus Delapan</v>
          </cell>
        </row>
        <row r="910">
          <cell r="A910">
            <v>909</v>
          </cell>
          <cell r="B910" t="str">
            <v>Sembilan Ratus Sembilan</v>
          </cell>
        </row>
        <row r="911">
          <cell r="A911">
            <v>910</v>
          </cell>
          <cell r="B911" t="str">
            <v>Sembilan Ratus Sepuluh</v>
          </cell>
        </row>
        <row r="912">
          <cell r="A912">
            <v>911</v>
          </cell>
          <cell r="B912" t="str">
            <v>Sembilan Ratus Sebelas</v>
          </cell>
        </row>
        <row r="913">
          <cell r="A913">
            <v>912</v>
          </cell>
          <cell r="B913" t="str">
            <v>Sembilan Ratus Dua Belas</v>
          </cell>
        </row>
        <row r="914">
          <cell r="A914">
            <v>913</v>
          </cell>
          <cell r="B914" t="str">
            <v>Sembilan Ratus Tiga Belas</v>
          </cell>
        </row>
        <row r="915">
          <cell r="A915">
            <v>914</v>
          </cell>
          <cell r="B915" t="str">
            <v>Sembilan Ratus Empat Belas</v>
          </cell>
        </row>
        <row r="916">
          <cell r="A916">
            <v>915</v>
          </cell>
          <cell r="B916" t="str">
            <v>Sembilan Ratus Lima Belas</v>
          </cell>
        </row>
        <row r="917">
          <cell r="A917">
            <v>916</v>
          </cell>
          <cell r="B917" t="str">
            <v>Sembilan Ratus Enam Belas</v>
          </cell>
        </row>
        <row r="918">
          <cell r="A918">
            <v>917</v>
          </cell>
          <cell r="B918" t="str">
            <v>Sembilan Ratus Tujuh Belas</v>
          </cell>
        </row>
        <row r="919">
          <cell r="A919">
            <v>918</v>
          </cell>
          <cell r="B919" t="str">
            <v>Sembilan Ratus Delapan Belas</v>
          </cell>
        </row>
        <row r="920">
          <cell r="A920">
            <v>919</v>
          </cell>
          <cell r="B920" t="str">
            <v>Sembilan Ratus Sembilan Belas</v>
          </cell>
        </row>
        <row r="921">
          <cell r="A921">
            <v>920</v>
          </cell>
          <cell r="B921" t="str">
            <v>Sembilan Ratus Dua Puluh</v>
          </cell>
        </row>
        <row r="922">
          <cell r="A922">
            <v>921</v>
          </cell>
          <cell r="B922" t="str">
            <v>Sembilan Ratus Dua Puluh Satu</v>
          </cell>
        </row>
        <row r="923">
          <cell r="A923">
            <v>922</v>
          </cell>
          <cell r="B923" t="str">
            <v>Sembilan Ratus Dua Puluh Dua</v>
          </cell>
        </row>
        <row r="924">
          <cell r="A924">
            <v>923</v>
          </cell>
          <cell r="B924" t="str">
            <v>Sembilan Ratus Dua Puluh Tiga</v>
          </cell>
        </row>
        <row r="925">
          <cell r="A925">
            <v>924</v>
          </cell>
          <cell r="B925" t="str">
            <v>Sembilan Ratus Dua Puluh Empat</v>
          </cell>
        </row>
        <row r="926">
          <cell r="A926">
            <v>925</v>
          </cell>
          <cell r="B926" t="str">
            <v>Sembilan Ratus Dua Puluh Lima</v>
          </cell>
        </row>
        <row r="927">
          <cell r="A927">
            <v>926</v>
          </cell>
          <cell r="B927" t="str">
            <v>Sembilan Ratus Dua Puluh Enam</v>
          </cell>
        </row>
        <row r="928">
          <cell r="A928">
            <v>927</v>
          </cell>
          <cell r="B928" t="str">
            <v>Sembilan Ratus Dua Puluh Tujuh</v>
          </cell>
        </row>
        <row r="929">
          <cell r="A929">
            <v>928</v>
          </cell>
          <cell r="B929" t="str">
            <v>Sembilan Ratus Dua Puluh Delapan</v>
          </cell>
        </row>
        <row r="930">
          <cell r="A930">
            <v>929</v>
          </cell>
          <cell r="B930" t="str">
            <v>Sembilan Ratus Dua Puluh Sembilan</v>
          </cell>
        </row>
        <row r="931">
          <cell r="A931">
            <v>930</v>
          </cell>
          <cell r="B931" t="str">
            <v>Sembilan Ratus Tiga Puluh</v>
          </cell>
        </row>
        <row r="932">
          <cell r="A932">
            <v>931</v>
          </cell>
          <cell r="B932" t="str">
            <v>Sembilan Ratus Tiga Puluh Satu</v>
          </cell>
        </row>
        <row r="933">
          <cell r="A933">
            <v>932</v>
          </cell>
          <cell r="B933" t="str">
            <v>Sembilan Ratus Tiga Puluh Dua</v>
          </cell>
        </row>
        <row r="934">
          <cell r="A934">
            <v>933</v>
          </cell>
          <cell r="B934" t="str">
            <v>Sembilan Ratus Tiga Puluh Tiga</v>
          </cell>
        </row>
        <row r="935">
          <cell r="A935">
            <v>934</v>
          </cell>
          <cell r="B935" t="str">
            <v>Sembilan Ratus Tiga Puluh Empat</v>
          </cell>
        </row>
        <row r="936">
          <cell r="A936">
            <v>935</v>
          </cell>
          <cell r="B936" t="str">
            <v>Sembilan Ratus Tiga Puluh Lima</v>
          </cell>
        </row>
        <row r="937">
          <cell r="A937">
            <v>936</v>
          </cell>
          <cell r="B937" t="str">
            <v>Sembilan Ratus Tiga Puluh Enam</v>
          </cell>
        </row>
        <row r="938">
          <cell r="A938">
            <v>937</v>
          </cell>
          <cell r="B938" t="str">
            <v>Sembilan Ratus Tiga Puluh Tujuh</v>
          </cell>
        </row>
        <row r="939">
          <cell r="A939">
            <v>938</v>
          </cell>
          <cell r="B939" t="str">
            <v>Sembilan Ratus Tiga Puluh Delapan</v>
          </cell>
        </row>
        <row r="940">
          <cell r="A940">
            <v>939</v>
          </cell>
          <cell r="B940" t="str">
            <v>Sembilan Ratus Tiga Puluh Sembilan</v>
          </cell>
        </row>
        <row r="941">
          <cell r="A941">
            <v>940</v>
          </cell>
          <cell r="B941" t="str">
            <v>Sembilan Ratus Empat Puluh</v>
          </cell>
        </row>
        <row r="942">
          <cell r="A942">
            <v>941</v>
          </cell>
          <cell r="B942" t="str">
            <v>Sembilan Ratus Empat Puluh Satu</v>
          </cell>
        </row>
        <row r="943">
          <cell r="A943">
            <v>942</v>
          </cell>
          <cell r="B943" t="str">
            <v>Sembilan Ratus Empat Puluh Dua</v>
          </cell>
        </row>
        <row r="944">
          <cell r="A944">
            <v>943</v>
          </cell>
          <cell r="B944" t="str">
            <v>Sembilan Ratus Empat Puluh Tiga</v>
          </cell>
        </row>
        <row r="945">
          <cell r="A945">
            <v>944</v>
          </cell>
          <cell r="B945" t="str">
            <v>Sembilan Ratus Empat Puluh Empat</v>
          </cell>
        </row>
        <row r="946">
          <cell r="A946">
            <v>945</v>
          </cell>
          <cell r="B946" t="str">
            <v>Sembilan Ratus Empat Puluh Lima</v>
          </cell>
        </row>
        <row r="947">
          <cell r="A947">
            <v>946</v>
          </cell>
          <cell r="B947" t="str">
            <v>Sembilan Ratus Empat Puluh Enam</v>
          </cell>
        </row>
        <row r="948">
          <cell r="A948">
            <v>947</v>
          </cell>
          <cell r="B948" t="str">
            <v>Sembilan Ratus Empat Puluh Tujuh</v>
          </cell>
        </row>
        <row r="949">
          <cell r="A949">
            <v>948</v>
          </cell>
          <cell r="B949" t="str">
            <v>Sembilan Ratus Empat Puluh Delapan</v>
          </cell>
        </row>
        <row r="950">
          <cell r="A950">
            <v>949</v>
          </cell>
          <cell r="B950" t="str">
            <v>Sembilan Ratus Empat Puluh Sembilan</v>
          </cell>
        </row>
        <row r="951">
          <cell r="A951">
            <v>950</v>
          </cell>
          <cell r="B951" t="str">
            <v>Sembilan Ratus Lima Puluh</v>
          </cell>
        </row>
        <row r="952">
          <cell r="A952">
            <v>951</v>
          </cell>
          <cell r="B952" t="str">
            <v>Sembilan Ratus Lima Puluh Satu</v>
          </cell>
        </row>
        <row r="953">
          <cell r="A953">
            <v>952</v>
          </cell>
          <cell r="B953" t="str">
            <v>Sembilan Ratus Lima Puluh Dua</v>
          </cell>
        </row>
        <row r="954">
          <cell r="A954">
            <v>953</v>
          </cell>
          <cell r="B954" t="str">
            <v>Sembilan Ratus Lima Puluh Tiga</v>
          </cell>
        </row>
        <row r="955">
          <cell r="A955">
            <v>954</v>
          </cell>
          <cell r="B955" t="str">
            <v>Sembilan Ratus Lima Puluh Empat</v>
          </cell>
        </row>
        <row r="956">
          <cell r="A956">
            <v>955</v>
          </cell>
          <cell r="B956" t="str">
            <v>Sembilan Ratus Lima Puluh Lima</v>
          </cell>
        </row>
        <row r="957">
          <cell r="A957">
            <v>956</v>
          </cell>
          <cell r="B957" t="str">
            <v>Sembilan Ratus Lima Puluh Enam</v>
          </cell>
        </row>
        <row r="958">
          <cell r="A958">
            <v>957</v>
          </cell>
          <cell r="B958" t="str">
            <v>Sembilan Ratus Lima Puluh Tujuh</v>
          </cell>
        </row>
        <row r="959">
          <cell r="A959">
            <v>958</v>
          </cell>
          <cell r="B959" t="str">
            <v>Sembilan Ratus Lima Puluh Delapan</v>
          </cell>
        </row>
        <row r="960">
          <cell r="A960">
            <v>959</v>
          </cell>
          <cell r="B960" t="str">
            <v>Sembilan Ratus Lima Puluh Sembilan</v>
          </cell>
        </row>
        <row r="961">
          <cell r="A961">
            <v>960</v>
          </cell>
          <cell r="B961" t="str">
            <v>Sembilan Ratus Enam Puluh</v>
          </cell>
        </row>
        <row r="962">
          <cell r="A962">
            <v>961</v>
          </cell>
          <cell r="B962" t="str">
            <v>Sembilan Ratus Enam Puluh Satu</v>
          </cell>
        </row>
        <row r="963">
          <cell r="A963">
            <v>962</v>
          </cell>
          <cell r="B963" t="str">
            <v>Sembilan Ratus Enam Puluh Dua</v>
          </cell>
        </row>
        <row r="964">
          <cell r="A964">
            <v>963</v>
          </cell>
          <cell r="B964" t="str">
            <v>Sembilan Ratus Enam Puluh Tiga</v>
          </cell>
        </row>
        <row r="965">
          <cell r="A965">
            <v>964</v>
          </cell>
          <cell r="B965" t="str">
            <v>Sembilan Ratus Enam Puluh Empat</v>
          </cell>
        </row>
        <row r="966">
          <cell r="A966">
            <v>965</v>
          </cell>
          <cell r="B966" t="str">
            <v>Sembilan Ratus Enam Puluh Lima</v>
          </cell>
        </row>
        <row r="967">
          <cell r="A967">
            <v>966</v>
          </cell>
          <cell r="B967" t="str">
            <v>Sembilan Ratus Enam Puluh Enam</v>
          </cell>
        </row>
        <row r="968">
          <cell r="A968">
            <v>967</v>
          </cell>
          <cell r="B968" t="str">
            <v>Sembilan Ratus Enam Puluh Tujuh</v>
          </cell>
        </row>
        <row r="969">
          <cell r="A969">
            <v>968</v>
          </cell>
          <cell r="B969" t="str">
            <v>Sembilan Ratus Enam Puluh Delapan</v>
          </cell>
        </row>
        <row r="970">
          <cell r="A970">
            <v>969</v>
          </cell>
          <cell r="B970" t="str">
            <v>Sembilan Ratus Enam Puluh Sembilan</v>
          </cell>
        </row>
        <row r="971">
          <cell r="A971">
            <v>970</v>
          </cell>
          <cell r="B971" t="str">
            <v>Sembilan Ratus Tujuh Puluh</v>
          </cell>
        </row>
        <row r="972">
          <cell r="A972">
            <v>971</v>
          </cell>
          <cell r="B972" t="str">
            <v>Sembilan Ratus Tujuh Puluh Satu</v>
          </cell>
        </row>
        <row r="973">
          <cell r="A973">
            <v>972</v>
          </cell>
          <cell r="B973" t="str">
            <v>Sembilan Ratus Tujuh Puluh Dua</v>
          </cell>
        </row>
        <row r="974">
          <cell r="A974">
            <v>973</v>
          </cell>
          <cell r="B974" t="str">
            <v>Sembilan Ratus Tujuh Puluh Tiga</v>
          </cell>
        </row>
        <row r="975">
          <cell r="A975">
            <v>974</v>
          </cell>
          <cell r="B975" t="str">
            <v>Sembilan Ratus Tujuh Puluh Empat</v>
          </cell>
        </row>
        <row r="976">
          <cell r="A976">
            <v>975</v>
          </cell>
          <cell r="B976" t="str">
            <v>Sembilan Ratus Tujuh Puluh Lima</v>
          </cell>
        </row>
        <row r="977">
          <cell r="A977">
            <v>976</v>
          </cell>
          <cell r="B977" t="str">
            <v>Sembilan Ratus Tujuh Puluh Enam</v>
          </cell>
        </row>
        <row r="978">
          <cell r="A978">
            <v>977</v>
          </cell>
          <cell r="B978" t="str">
            <v>Sembilan Ratus Tujuh Puluh Tujuh</v>
          </cell>
        </row>
        <row r="979">
          <cell r="A979">
            <v>978</v>
          </cell>
          <cell r="B979" t="str">
            <v>Sembilan Ratus Tujuh Puluh Delapan</v>
          </cell>
        </row>
        <row r="980">
          <cell r="A980">
            <v>979</v>
          </cell>
          <cell r="B980" t="str">
            <v>Sembilan Ratus Tujuh Puluh Sembilan</v>
          </cell>
        </row>
        <row r="981">
          <cell r="A981">
            <v>980</v>
          </cell>
          <cell r="B981" t="str">
            <v>Sembilan Ratus Delapan Puluh</v>
          </cell>
        </row>
        <row r="982">
          <cell r="A982">
            <v>981</v>
          </cell>
          <cell r="B982" t="str">
            <v>Sembilan Ratus Delapan Puluh Satu</v>
          </cell>
        </row>
        <row r="983">
          <cell r="A983">
            <v>982</v>
          </cell>
          <cell r="B983" t="str">
            <v>Sembilan Ratus Delapan Puluh Dua</v>
          </cell>
        </row>
        <row r="984">
          <cell r="A984">
            <v>983</v>
          </cell>
          <cell r="B984" t="str">
            <v>Sembilan Ratus Delapan Puluh Tiga</v>
          </cell>
        </row>
        <row r="985">
          <cell r="A985">
            <v>984</v>
          </cell>
          <cell r="B985" t="str">
            <v>Sembilan Ratus Delapan Puluh Empat</v>
          </cell>
        </row>
        <row r="986">
          <cell r="A986">
            <v>985</v>
          </cell>
          <cell r="B986" t="str">
            <v>Sembilan Ratus Delapan Puluh Lima</v>
          </cell>
        </row>
        <row r="987">
          <cell r="A987">
            <v>986</v>
          </cell>
          <cell r="B987" t="str">
            <v>Sembilan Ratus Delapan Puluh Enam</v>
          </cell>
        </row>
        <row r="988">
          <cell r="A988">
            <v>987</v>
          </cell>
          <cell r="B988" t="str">
            <v>Sembilan Ratus Delapan Puluh Tujuh</v>
          </cell>
        </row>
        <row r="989">
          <cell r="A989">
            <v>988</v>
          </cell>
          <cell r="B989" t="str">
            <v>Sembilan Ratus Delapan Puluh Delapan</v>
          </cell>
        </row>
        <row r="990">
          <cell r="A990">
            <v>989</v>
          </cell>
          <cell r="B990" t="str">
            <v>Sembilan Ratus Delapan Puluh Sembilan</v>
          </cell>
        </row>
        <row r="991">
          <cell r="A991">
            <v>990</v>
          </cell>
          <cell r="B991" t="str">
            <v>Sembilan Ratus Sembilan Puluh</v>
          </cell>
        </row>
        <row r="992">
          <cell r="A992">
            <v>991</v>
          </cell>
          <cell r="B992" t="str">
            <v>Sembilan Ratus Sembilan Puluh Satu</v>
          </cell>
        </row>
        <row r="993">
          <cell r="A993">
            <v>992</v>
          </cell>
          <cell r="B993" t="str">
            <v>Sembilan Ratus Sembilan Puluh Dua</v>
          </cell>
        </row>
        <row r="994">
          <cell r="A994">
            <v>993</v>
          </cell>
          <cell r="B994" t="str">
            <v>Sembilan Ratus Sembilan Puluh Tiga</v>
          </cell>
        </row>
        <row r="995">
          <cell r="A995">
            <v>994</v>
          </cell>
          <cell r="B995" t="str">
            <v>Sembilan Ratus Sembilan Puluh Empat</v>
          </cell>
        </row>
        <row r="996">
          <cell r="A996">
            <v>995</v>
          </cell>
          <cell r="B996" t="str">
            <v>Sembilan Ratus Sembilan Puluh Lima</v>
          </cell>
        </row>
        <row r="997">
          <cell r="A997">
            <v>996</v>
          </cell>
          <cell r="B997" t="str">
            <v>Sembilan Ratus Sembilan Puluh Enam</v>
          </cell>
        </row>
        <row r="998">
          <cell r="A998">
            <v>997</v>
          </cell>
          <cell r="B998" t="str">
            <v>Sembilan Ratus Sembilan Puluh Tujuh</v>
          </cell>
        </row>
        <row r="999">
          <cell r="A999">
            <v>998</v>
          </cell>
          <cell r="B999" t="str">
            <v>Sembilan Ratus Sembilan Puluh Delapan</v>
          </cell>
        </row>
        <row r="1000">
          <cell r="A1000">
            <v>999</v>
          </cell>
          <cell r="B1000" t="str">
            <v>Sembilan Ratus Sembilan Puluh Sembilan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-SCHEDULE"/>
      <sheetName val="BIAYA NON PERSONIL"/>
      <sheetName val="BIAYA PERSONIL"/>
      <sheetName val="REKAPITULASI"/>
      <sheetName val="ANAL"/>
      <sheetName val="twr"/>
    </sheetNames>
    <sheetDataSet>
      <sheetData sheetId="0"/>
      <sheetData sheetId="1"/>
      <sheetData sheetId="2">
        <row r="9">
          <cell r="B9" t="str">
            <v>JANGKA WAKTU</v>
          </cell>
        </row>
      </sheetData>
      <sheetData sheetId="3">
        <row r="32">
          <cell r="H32" t="str">
            <v>Dibuat Oleh: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"/>
  <sheetViews>
    <sheetView tabSelected="1" view="pageBreakPreview" topLeftCell="C5" zoomScale="75" zoomScaleNormal="75" zoomScaleSheetLayoutView="75" workbookViewId="0">
      <selection activeCell="S25" sqref="S25"/>
    </sheetView>
  </sheetViews>
  <sheetFormatPr defaultRowHeight="12.75"/>
  <cols>
    <col min="1" max="1" width="1.7109375" style="285" customWidth="1"/>
    <col min="2" max="2" width="9.140625" style="285" hidden="1" customWidth="1"/>
    <col min="3" max="3" width="6.140625" style="285" customWidth="1"/>
    <col min="4" max="4" width="19.7109375" style="285" customWidth="1"/>
    <col min="5" max="5" width="4.28515625" style="285" customWidth="1"/>
    <col min="6" max="6" width="28.7109375" style="285" customWidth="1"/>
    <col min="7" max="22" width="6.7109375" style="285" customWidth="1"/>
    <col min="23" max="23" width="19.5703125" style="285" customWidth="1"/>
    <col min="24" max="24" width="0.28515625" style="285" hidden="1" customWidth="1"/>
    <col min="25" max="256" width="9.140625" style="285"/>
    <col min="257" max="257" width="1.7109375" style="285" customWidth="1"/>
    <col min="258" max="258" width="0" style="285" hidden="1" customWidth="1"/>
    <col min="259" max="259" width="6.140625" style="285" customWidth="1"/>
    <col min="260" max="260" width="19.7109375" style="285" customWidth="1"/>
    <col min="261" max="261" width="4.28515625" style="285" customWidth="1"/>
    <col min="262" max="262" width="28.7109375" style="285" customWidth="1"/>
    <col min="263" max="278" width="6.7109375" style="285" customWidth="1"/>
    <col min="279" max="279" width="19.5703125" style="285" customWidth="1"/>
    <col min="280" max="280" width="0" style="285" hidden="1" customWidth="1"/>
    <col min="281" max="512" width="9.140625" style="285"/>
    <col min="513" max="513" width="1.7109375" style="285" customWidth="1"/>
    <col min="514" max="514" width="0" style="285" hidden="1" customWidth="1"/>
    <col min="515" max="515" width="6.140625" style="285" customWidth="1"/>
    <col min="516" max="516" width="19.7109375" style="285" customWidth="1"/>
    <col min="517" max="517" width="4.28515625" style="285" customWidth="1"/>
    <col min="518" max="518" width="28.7109375" style="285" customWidth="1"/>
    <col min="519" max="534" width="6.7109375" style="285" customWidth="1"/>
    <col min="535" max="535" width="19.5703125" style="285" customWidth="1"/>
    <col min="536" max="536" width="0" style="285" hidden="1" customWidth="1"/>
    <col min="537" max="768" width="9.140625" style="285"/>
    <col min="769" max="769" width="1.7109375" style="285" customWidth="1"/>
    <col min="770" max="770" width="0" style="285" hidden="1" customWidth="1"/>
    <col min="771" max="771" width="6.140625" style="285" customWidth="1"/>
    <col min="772" max="772" width="19.7109375" style="285" customWidth="1"/>
    <col min="773" max="773" width="4.28515625" style="285" customWidth="1"/>
    <col min="774" max="774" width="28.7109375" style="285" customWidth="1"/>
    <col min="775" max="790" width="6.7109375" style="285" customWidth="1"/>
    <col min="791" max="791" width="19.5703125" style="285" customWidth="1"/>
    <col min="792" max="792" width="0" style="285" hidden="1" customWidth="1"/>
    <col min="793" max="1024" width="9.140625" style="285"/>
    <col min="1025" max="1025" width="1.7109375" style="285" customWidth="1"/>
    <col min="1026" max="1026" width="0" style="285" hidden="1" customWidth="1"/>
    <col min="1027" max="1027" width="6.140625" style="285" customWidth="1"/>
    <col min="1028" max="1028" width="19.7109375" style="285" customWidth="1"/>
    <col min="1029" max="1029" width="4.28515625" style="285" customWidth="1"/>
    <col min="1030" max="1030" width="28.7109375" style="285" customWidth="1"/>
    <col min="1031" max="1046" width="6.7109375" style="285" customWidth="1"/>
    <col min="1047" max="1047" width="19.5703125" style="285" customWidth="1"/>
    <col min="1048" max="1048" width="0" style="285" hidden="1" customWidth="1"/>
    <col min="1049" max="1280" width="9.140625" style="285"/>
    <col min="1281" max="1281" width="1.7109375" style="285" customWidth="1"/>
    <col min="1282" max="1282" width="0" style="285" hidden="1" customWidth="1"/>
    <col min="1283" max="1283" width="6.140625" style="285" customWidth="1"/>
    <col min="1284" max="1284" width="19.7109375" style="285" customWidth="1"/>
    <col min="1285" max="1285" width="4.28515625" style="285" customWidth="1"/>
    <col min="1286" max="1286" width="28.7109375" style="285" customWidth="1"/>
    <col min="1287" max="1302" width="6.7109375" style="285" customWidth="1"/>
    <col min="1303" max="1303" width="19.5703125" style="285" customWidth="1"/>
    <col min="1304" max="1304" width="0" style="285" hidden="1" customWidth="1"/>
    <col min="1305" max="1536" width="9.140625" style="285"/>
    <col min="1537" max="1537" width="1.7109375" style="285" customWidth="1"/>
    <col min="1538" max="1538" width="0" style="285" hidden="1" customWidth="1"/>
    <col min="1539" max="1539" width="6.140625" style="285" customWidth="1"/>
    <col min="1540" max="1540" width="19.7109375" style="285" customWidth="1"/>
    <col min="1541" max="1541" width="4.28515625" style="285" customWidth="1"/>
    <col min="1542" max="1542" width="28.7109375" style="285" customWidth="1"/>
    <col min="1543" max="1558" width="6.7109375" style="285" customWidth="1"/>
    <col min="1559" max="1559" width="19.5703125" style="285" customWidth="1"/>
    <col min="1560" max="1560" width="0" style="285" hidden="1" customWidth="1"/>
    <col min="1561" max="1792" width="9.140625" style="285"/>
    <col min="1793" max="1793" width="1.7109375" style="285" customWidth="1"/>
    <col min="1794" max="1794" width="0" style="285" hidden="1" customWidth="1"/>
    <col min="1795" max="1795" width="6.140625" style="285" customWidth="1"/>
    <col min="1796" max="1796" width="19.7109375" style="285" customWidth="1"/>
    <col min="1797" max="1797" width="4.28515625" style="285" customWidth="1"/>
    <col min="1798" max="1798" width="28.7109375" style="285" customWidth="1"/>
    <col min="1799" max="1814" width="6.7109375" style="285" customWidth="1"/>
    <col min="1815" max="1815" width="19.5703125" style="285" customWidth="1"/>
    <col min="1816" max="1816" width="0" style="285" hidden="1" customWidth="1"/>
    <col min="1817" max="2048" width="9.140625" style="285"/>
    <col min="2049" max="2049" width="1.7109375" style="285" customWidth="1"/>
    <col min="2050" max="2050" width="0" style="285" hidden="1" customWidth="1"/>
    <col min="2051" max="2051" width="6.140625" style="285" customWidth="1"/>
    <col min="2052" max="2052" width="19.7109375" style="285" customWidth="1"/>
    <col min="2053" max="2053" width="4.28515625" style="285" customWidth="1"/>
    <col min="2054" max="2054" width="28.7109375" style="285" customWidth="1"/>
    <col min="2055" max="2070" width="6.7109375" style="285" customWidth="1"/>
    <col min="2071" max="2071" width="19.5703125" style="285" customWidth="1"/>
    <col min="2072" max="2072" width="0" style="285" hidden="1" customWidth="1"/>
    <col min="2073" max="2304" width="9.140625" style="285"/>
    <col min="2305" max="2305" width="1.7109375" style="285" customWidth="1"/>
    <col min="2306" max="2306" width="0" style="285" hidden="1" customWidth="1"/>
    <col min="2307" max="2307" width="6.140625" style="285" customWidth="1"/>
    <col min="2308" max="2308" width="19.7109375" style="285" customWidth="1"/>
    <col min="2309" max="2309" width="4.28515625" style="285" customWidth="1"/>
    <col min="2310" max="2310" width="28.7109375" style="285" customWidth="1"/>
    <col min="2311" max="2326" width="6.7109375" style="285" customWidth="1"/>
    <col min="2327" max="2327" width="19.5703125" style="285" customWidth="1"/>
    <col min="2328" max="2328" width="0" style="285" hidden="1" customWidth="1"/>
    <col min="2329" max="2560" width="9.140625" style="285"/>
    <col min="2561" max="2561" width="1.7109375" style="285" customWidth="1"/>
    <col min="2562" max="2562" width="0" style="285" hidden="1" customWidth="1"/>
    <col min="2563" max="2563" width="6.140625" style="285" customWidth="1"/>
    <col min="2564" max="2564" width="19.7109375" style="285" customWidth="1"/>
    <col min="2565" max="2565" width="4.28515625" style="285" customWidth="1"/>
    <col min="2566" max="2566" width="28.7109375" style="285" customWidth="1"/>
    <col min="2567" max="2582" width="6.7109375" style="285" customWidth="1"/>
    <col min="2583" max="2583" width="19.5703125" style="285" customWidth="1"/>
    <col min="2584" max="2584" width="0" style="285" hidden="1" customWidth="1"/>
    <col min="2585" max="2816" width="9.140625" style="285"/>
    <col min="2817" max="2817" width="1.7109375" style="285" customWidth="1"/>
    <col min="2818" max="2818" width="0" style="285" hidden="1" customWidth="1"/>
    <col min="2819" max="2819" width="6.140625" style="285" customWidth="1"/>
    <col min="2820" max="2820" width="19.7109375" style="285" customWidth="1"/>
    <col min="2821" max="2821" width="4.28515625" style="285" customWidth="1"/>
    <col min="2822" max="2822" width="28.7109375" style="285" customWidth="1"/>
    <col min="2823" max="2838" width="6.7109375" style="285" customWidth="1"/>
    <col min="2839" max="2839" width="19.5703125" style="285" customWidth="1"/>
    <col min="2840" max="2840" width="0" style="285" hidden="1" customWidth="1"/>
    <col min="2841" max="3072" width="9.140625" style="285"/>
    <col min="3073" max="3073" width="1.7109375" style="285" customWidth="1"/>
    <col min="3074" max="3074" width="0" style="285" hidden="1" customWidth="1"/>
    <col min="3075" max="3075" width="6.140625" style="285" customWidth="1"/>
    <col min="3076" max="3076" width="19.7109375" style="285" customWidth="1"/>
    <col min="3077" max="3077" width="4.28515625" style="285" customWidth="1"/>
    <col min="3078" max="3078" width="28.7109375" style="285" customWidth="1"/>
    <col min="3079" max="3094" width="6.7109375" style="285" customWidth="1"/>
    <col min="3095" max="3095" width="19.5703125" style="285" customWidth="1"/>
    <col min="3096" max="3096" width="0" style="285" hidden="1" customWidth="1"/>
    <col min="3097" max="3328" width="9.140625" style="285"/>
    <col min="3329" max="3329" width="1.7109375" style="285" customWidth="1"/>
    <col min="3330" max="3330" width="0" style="285" hidden="1" customWidth="1"/>
    <col min="3331" max="3331" width="6.140625" style="285" customWidth="1"/>
    <col min="3332" max="3332" width="19.7109375" style="285" customWidth="1"/>
    <col min="3333" max="3333" width="4.28515625" style="285" customWidth="1"/>
    <col min="3334" max="3334" width="28.7109375" style="285" customWidth="1"/>
    <col min="3335" max="3350" width="6.7109375" style="285" customWidth="1"/>
    <col min="3351" max="3351" width="19.5703125" style="285" customWidth="1"/>
    <col min="3352" max="3352" width="0" style="285" hidden="1" customWidth="1"/>
    <col min="3353" max="3584" width="9.140625" style="285"/>
    <col min="3585" max="3585" width="1.7109375" style="285" customWidth="1"/>
    <col min="3586" max="3586" width="0" style="285" hidden="1" customWidth="1"/>
    <col min="3587" max="3587" width="6.140625" style="285" customWidth="1"/>
    <col min="3588" max="3588" width="19.7109375" style="285" customWidth="1"/>
    <col min="3589" max="3589" width="4.28515625" style="285" customWidth="1"/>
    <col min="3590" max="3590" width="28.7109375" style="285" customWidth="1"/>
    <col min="3591" max="3606" width="6.7109375" style="285" customWidth="1"/>
    <col min="3607" max="3607" width="19.5703125" style="285" customWidth="1"/>
    <col min="3608" max="3608" width="0" style="285" hidden="1" customWidth="1"/>
    <col min="3609" max="3840" width="9.140625" style="285"/>
    <col min="3841" max="3841" width="1.7109375" style="285" customWidth="1"/>
    <col min="3842" max="3842" width="0" style="285" hidden="1" customWidth="1"/>
    <col min="3843" max="3843" width="6.140625" style="285" customWidth="1"/>
    <col min="3844" max="3844" width="19.7109375" style="285" customWidth="1"/>
    <col min="3845" max="3845" width="4.28515625" style="285" customWidth="1"/>
    <col min="3846" max="3846" width="28.7109375" style="285" customWidth="1"/>
    <col min="3847" max="3862" width="6.7109375" style="285" customWidth="1"/>
    <col min="3863" max="3863" width="19.5703125" style="285" customWidth="1"/>
    <col min="3864" max="3864" width="0" style="285" hidden="1" customWidth="1"/>
    <col min="3865" max="4096" width="9.140625" style="285"/>
    <col min="4097" max="4097" width="1.7109375" style="285" customWidth="1"/>
    <col min="4098" max="4098" width="0" style="285" hidden="1" customWidth="1"/>
    <col min="4099" max="4099" width="6.140625" style="285" customWidth="1"/>
    <col min="4100" max="4100" width="19.7109375" style="285" customWidth="1"/>
    <col min="4101" max="4101" width="4.28515625" style="285" customWidth="1"/>
    <col min="4102" max="4102" width="28.7109375" style="285" customWidth="1"/>
    <col min="4103" max="4118" width="6.7109375" style="285" customWidth="1"/>
    <col min="4119" max="4119" width="19.5703125" style="285" customWidth="1"/>
    <col min="4120" max="4120" width="0" style="285" hidden="1" customWidth="1"/>
    <col min="4121" max="4352" width="9.140625" style="285"/>
    <col min="4353" max="4353" width="1.7109375" style="285" customWidth="1"/>
    <col min="4354" max="4354" width="0" style="285" hidden="1" customWidth="1"/>
    <col min="4355" max="4355" width="6.140625" style="285" customWidth="1"/>
    <col min="4356" max="4356" width="19.7109375" style="285" customWidth="1"/>
    <col min="4357" max="4357" width="4.28515625" style="285" customWidth="1"/>
    <col min="4358" max="4358" width="28.7109375" style="285" customWidth="1"/>
    <col min="4359" max="4374" width="6.7109375" style="285" customWidth="1"/>
    <col min="4375" max="4375" width="19.5703125" style="285" customWidth="1"/>
    <col min="4376" max="4376" width="0" style="285" hidden="1" customWidth="1"/>
    <col min="4377" max="4608" width="9.140625" style="285"/>
    <col min="4609" max="4609" width="1.7109375" style="285" customWidth="1"/>
    <col min="4610" max="4610" width="0" style="285" hidden="1" customWidth="1"/>
    <col min="4611" max="4611" width="6.140625" style="285" customWidth="1"/>
    <col min="4612" max="4612" width="19.7109375" style="285" customWidth="1"/>
    <col min="4613" max="4613" width="4.28515625" style="285" customWidth="1"/>
    <col min="4614" max="4614" width="28.7109375" style="285" customWidth="1"/>
    <col min="4615" max="4630" width="6.7109375" style="285" customWidth="1"/>
    <col min="4631" max="4631" width="19.5703125" style="285" customWidth="1"/>
    <col min="4632" max="4632" width="0" style="285" hidden="1" customWidth="1"/>
    <col min="4633" max="4864" width="9.140625" style="285"/>
    <col min="4865" max="4865" width="1.7109375" style="285" customWidth="1"/>
    <col min="4866" max="4866" width="0" style="285" hidden="1" customWidth="1"/>
    <col min="4867" max="4867" width="6.140625" style="285" customWidth="1"/>
    <col min="4868" max="4868" width="19.7109375" style="285" customWidth="1"/>
    <col min="4869" max="4869" width="4.28515625" style="285" customWidth="1"/>
    <col min="4870" max="4870" width="28.7109375" style="285" customWidth="1"/>
    <col min="4871" max="4886" width="6.7109375" style="285" customWidth="1"/>
    <col min="4887" max="4887" width="19.5703125" style="285" customWidth="1"/>
    <col min="4888" max="4888" width="0" style="285" hidden="1" customWidth="1"/>
    <col min="4889" max="5120" width="9.140625" style="285"/>
    <col min="5121" max="5121" width="1.7109375" style="285" customWidth="1"/>
    <col min="5122" max="5122" width="0" style="285" hidden="1" customWidth="1"/>
    <col min="5123" max="5123" width="6.140625" style="285" customWidth="1"/>
    <col min="5124" max="5124" width="19.7109375" style="285" customWidth="1"/>
    <col min="5125" max="5125" width="4.28515625" style="285" customWidth="1"/>
    <col min="5126" max="5126" width="28.7109375" style="285" customWidth="1"/>
    <col min="5127" max="5142" width="6.7109375" style="285" customWidth="1"/>
    <col min="5143" max="5143" width="19.5703125" style="285" customWidth="1"/>
    <col min="5144" max="5144" width="0" style="285" hidden="1" customWidth="1"/>
    <col min="5145" max="5376" width="9.140625" style="285"/>
    <col min="5377" max="5377" width="1.7109375" style="285" customWidth="1"/>
    <col min="5378" max="5378" width="0" style="285" hidden="1" customWidth="1"/>
    <col min="5379" max="5379" width="6.140625" style="285" customWidth="1"/>
    <col min="5380" max="5380" width="19.7109375" style="285" customWidth="1"/>
    <col min="5381" max="5381" width="4.28515625" style="285" customWidth="1"/>
    <col min="5382" max="5382" width="28.7109375" style="285" customWidth="1"/>
    <col min="5383" max="5398" width="6.7109375" style="285" customWidth="1"/>
    <col min="5399" max="5399" width="19.5703125" style="285" customWidth="1"/>
    <col min="5400" max="5400" width="0" style="285" hidden="1" customWidth="1"/>
    <col min="5401" max="5632" width="9.140625" style="285"/>
    <col min="5633" max="5633" width="1.7109375" style="285" customWidth="1"/>
    <col min="5634" max="5634" width="0" style="285" hidden="1" customWidth="1"/>
    <col min="5635" max="5635" width="6.140625" style="285" customWidth="1"/>
    <col min="5636" max="5636" width="19.7109375" style="285" customWidth="1"/>
    <col min="5637" max="5637" width="4.28515625" style="285" customWidth="1"/>
    <col min="5638" max="5638" width="28.7109375" style="285" customWidth="1"/>
    <col min="5639" max="5654" width="6.7109375" style="285" customWidth="1"/>
    <col min="5655" max="5655" width="19.5703125" style="285" customWidth="1"/>
    <col min="5656" max="5656" width="0" style="285" hidden="1" customWidth="1"/>
    <col min="5657" max="5888" width="9.140625" style="285"/>
    <col min="5889" max="5889" width="1.7109375" style="285" customWidth="1"/>
    <col min="5890" max="5890" width="0" style="285" hidden="1" customWidth="1"/>
    <col min="5891" max="5891" width="6.140625" style="285" customWidth="1"/>
    <col min="5892" max="5892" width="19.7109375" style="285" customWidth="1"/>
    <col min="5893" max="5893" width="4.28515625" style="285" customWidth="1"/>
    <col min="5894" max="5894" width="28.7109375" style="285" customWidth="1"/>
    <col min="5895" max="5910" width="6.7109375" style="285" customWidth="1"/>
    <col min="5911" max="5911" width="19.5703125" style="285" customWidth="1"/>
    <col min="5912" max="5912" width="0" style="285" hidden="1" customWidth="1"/>
    <col min="5913" max="6144" width="9.140625" style="285"/>
    <col min="6145" max="6145" width="1.7109375" style="285" customWidth="1"/>
    <col min="6146" max="6146" width="0" style="285" hidden="1" customWidth="1"/>
    <col min="6147" max="6147" width="6.140625" style="285" customWidth="1"/>
    <col min="6148" max="6148" width="19.7109375" style="285" customWidth="1"/>
    <col min="6149" max="6149" width="4.28515625" style="285" customWidth="1"/>
    <col min="6150" max="6150" width="28.7109375" style="285" customWidth="1"/>
    <col min="6151" max="6166" width="6.7109375" style="285" customWidth="1"/>
    <col min="6167" max="6167" width="19.5703125" style="285" customWidth="1"/>
    <col min="6168" max="6168" width="0" style="285" hidden="1" customWidth="1"/>
    <col min="6169" max="6400" width="9.140625" style="285"/>
    <col min="6401" max="6401" width="1.7109375" style="285" customWidth="1"/>
    <col min="6402" max="6402" width="0" style="285" hidden="1" customWidth="1"/>
    <col min="6403" max="6403" width="6.140625" style="285" customWidth="1"/>
    <col min="6404" max="6404" width="19.7109375" style="285" customWidth="1"/>
    <col min="6405" max="6405" width="4.28515625" style="285" customWidth="1"/>
    <col min="6406" max="6406" width="28.7109375" style="285" customWidth="1"/>
    <col min="6407" max="6422" width="6.7109375" style="285" customWidth="1"/>
    <col min="6423" max="6423" width="19.5703125" style="285" customWidth="1"/>
    <col min="6424" max="6424" width="0" style="285" hidden="1" customWidth="1"/>
    <col min="6425" max="6656" width="9.140625" style="285"/>
    <col min="6657" max="6657" width="1.7109375" style="285" customWidth="1"/>
    <col min="6658" max="6658" width="0" style="285" hidden="1" customWidth="1"/>
    <col min="6659" max="6659" width="6.140625" style="285" customWidth="1"/>
    <col min="6660" max="6660" width="19.7109375" style="285" customWidth="1"/>
    <col min="6661" max="6661" width="4.28515625" style="285" customWidth="1"/>
    <col min="6662" max="6662" width="28.7109375" style="285" customWidth="1"/>
    <col min="6663" max="6678" width="6.7109375" style="285" customWidth="1"/>
    <col min="6679" max="6679" width="19.5703125" style="285" customWidth="1"/>
    <col min="6680" max="6680" width="0" style="285" hidden="1" customWidth="1"/>
    <col min="6681" max="6912" width="9.140625" style="285"/>
    <col min="6913" max="6913" width="1.7109375" style="285" customWidth="1"/>
    <col min="6914" max="6914" width="0" style="285" hidden="1" customWidth="1"/>
    <col min="6915" max="6915" width="6.140625" style="285" customWidth="1"/>
    <col min="6916" max="6916" width="19.7109375" style="285" customWidth="1"/>
    <col min="6917" max="6917" width="4.28515625" style="285" customWidth="1"/>
    <col min="6918" max="6918" width="28.7109375" style="285" customWidth="1"/>
    <col min="6919" max="6934" width="6.7109375" style="285" customWidth="1"/>
    <col min="6935" max="6935" width="19.5703125" style="285" customWidth="1"/>
    <col min="6936" max="6936" width="0" style="285" hidden="1" customWidth="1"/>
    <col min="6937" max="7168" width="9.140625" style="285"/>
    <col min="7169" max="7169" width="1.7109375" style="285" customWidth="1"/>
    <col min="7170" max="7170" width="0" style="285" hidden="1" customWidth="1"/>
    <col min="7171" max="7171" width="6.140625" style="285" customWidth="1"/>
    <col min="7172" max="7172" width="19.7109375" style="285" customWidth="1"/>
    <col min="7173" max="7173" width="4.28515625" style="285" customWidth="1"/>
    <col min="7174" max="7174" width="28.7109375" style="285" customWidth="1"/>
    <col min="7175" max="7190" width="6.7109375" style="285" customWidth="1"/>
    <col min="7191" max="7191" width="19.5703125" style="285" customWidth="1"/>
    <col min="7192" max="7192" width="0" style="285" hidden="1" customWidth="1"/>
    <col min="7193" max="7424" width="9.140625" style="285"/>
    <col min="7425" max="7425" width="1.7109375" style="285" customWidth="1"/>
    <col min="7426" max="7426" width="0" style="285" hidden="1" customWidth="1"/>
    <col min="7427" max="7427" width="6.140625" style="285" customWidth="1"/>
    <col min="7428" max="7428" width="19.7109375" style="285" customWidth="1"/>
    <col min="7429" max="7429" width="4.28515625" style="285" customWidth="1"/>
    <col min="7430" max="7430" width="28.7109375" style="285" customWidth="1"/>
    <col min="7431" max="7446" width="6.7109375" style="285" customWidth="1"/>
    <col min="7447" max="7447" width="19.5703125" style="285" customWidth="1"/>
    <col min="7448" max="7448" width="0" style="285" hidden="1" customWidth="1"/>
    <col min="7449" max="7680" width="9.140625" style="285"/>
    <col min="7681" max="7681" width="1.7109375" style="285" customWidth="1"/>
    <col min="7682" max="7682" width="0" style="285" hidden="1" customWidth="1"/>
    <col min="7683" max="7683" width="6.140625" style="285" customWidth="1"/>
    <col min="7684" max="7684" width="19.7109375" style="285" customWidth="1"/>
    <col min="7685" max="7685" width="4.28515625" style="285" customWidth="1"/>
    <col min="7686" max="7686" width="28.7109375" style="285" customWidth="1"/>
    <col min="7687" max="7702" width="6.7109375" style="285" customWidth="1"/>
    <col min="7703" max="7703" width="19.5703125" style="285" customWidth="1"/>
    <col min="7704" max="7704" width="0" style="285" hidden="1" customWidth="1"/>
    <col min="7705" max="7936" width="9.140625" style="285"/>
    <col min="7937" max="7937" width="1.7109375" style="285" customWidth="1"/>
    <col min="7938" max="7938" width="0" style="285" hidden="1" customWidth="1"/>
    <col min="7939" max="7939" width="6.140625" style="285" customWidth="1"/>
    <col min="7940" max="7940" width="19.7109375" style="285" customWidth="1"/>
    <col min="7941" max="7941" width="4.28515625" style="285" customWidth="1"/>
    <col min="7942" max="7942" width="28.7109375" style="285" customWidth="1"/>
    <col min="7943" max="7958" width="6.7109375" style="285" customWidth="1"/>
    <col min="7959" max="7959" width="19.5703125" style="285" customWidth="1"/>
    <col min="7960" max="7960" width="0" style="285" hidden="1" customWidth="1"/>
    <col min="7961" max="8192" width="9.140625" style="285"/>
    <col min="8193" max="8193" width="1.7109375" style="285" customWidth="1"/>
    <col min="8194" max="8194" width="0" style="285" hidden="1" customWidth="1"/>
    <col min="8195" max="8195" width="6.140625" style="285" customWidth="1"/>
    <col min="8196" max="8196" width="19.7109375" style="285" customWidth="1"/>
    <col min="8197" max="8197" width="4.28515625" style="285" customWidth="1"/>
    <col min="8198" max="8198" width="28.7109375" style="285" customWidth="1"/>
    <col min="8199" max="8214" width="6.7109375" style="285" customWidth="1"/>
    <col min="8215" max="8215" width="19.5703125" style="285" customWidth="1"/>
    <col min="8216" max="8216" width="0" style="285" hidden="1" customWidth="1"/>
    <col min="8217" max="8448" width="9.140625" style="285"/>
    <col min="8449" max="8449" width="1.7109375" style="285" customWidth="1"/>
    <col min="8450" max="8450" width="0" style="285" hidden="1" customWidth="1"/>
    <col min="8451" max="8451" width="6.140625" style="285" customWidth="1"/>
    <col min="8452" max="8452" width="19.7109375" style="285" customWidth="1"/>
    <col min="8453" max="8453" width="4.28515625" style="285" customWidth="1"/>
    <col min="8454" max="8454" width="28.7109375" style="285" customWidth="1"/>
    <col min="8455" max="8470" width="6.7109375" style="285" customWidth="1"/>
    <col min="8471" max="8471" width="19.5703125" style="285" customWidth="1"/>
    <col min="8472" max="8472" width="0" style="285" hidden="1" customWidth="1"/>
    <col min="8473" max="8704" width="9.140625" style="285"/>
    <col min="8705" max="8705" width="1.7109375" style="285" customWidth="1"/>
    <col min="8706" max="8706" width="0" style="285" hidden="1" customWidth="1"/>
    <col min="8707" max="8707" width="6.140625" style="285" customWidth="1"/>
    <col min="8708" max="8708" width="19.7109375" style="285" customWidth="1"/>
    <col min="8709" max="8709" width="4.28515625" style="285" customWidth="1"/>
    <col min="8710" max="8710" width="28.7109375" style="285" customWidth="1"/>
    <col min="8711" max="8726" width="6.7109375" style="285" customWidth="1"/>
    <col min="8727" max="8727" width="19.5703125" style="285" customWidth="1"/>
    <col min="8728" max="8728" width="0" style="285" hidden="1" customWidth="1"/>
    <col min="8729" max="8960" width="9.140625" style="285"/>
    <col min="8961" max="8961" width="1.7109375" style="285" customWidth="1"/>
    <col min="8962" max="8962" width="0" style="285" hidden="1" customWidth="1"/>
    <col min="8963" max="8963" width="6.140625" style="285" customWidth="1"/>
    <col min="8964" max="8964" width="19.7109375" style="285" customWidth="1"/>
    <col min="8965" max="8965" width="4.28515625" style="285" customWidth="1"/>
    <col min="8966" max="8966" width="28.7109375" style="285" customWidth="1"/>
    <col min="8967" max="8982" width="6.7109375" style="285" customWidth="1"/>
    <col min="8983" max="8983" width="19.5703125" style="285" customWidth="1"/>
    <col min="8984" max="8984" width="0" style="285" hidden="1" customWidth="1"/>
    <col min="8985" max="9216" width="9.140625" style="285"/>
    <col min="9217" max="9217" width="1.7109375" style="285" customWidth="1"/>
    <col min="9218" max="9218" width="0" style="285" hidden="1" customWidth="1"/>
    <col min="9219" max="9219" width="6.140625" style="285" customWidth="1"/>
    <col min="9220" max="9220" width="19.7109375" style="285" customWidth="1"/>
    <col min="9221" max="9221" width="4.28515625" style="285" customWidth="1"/>
    <col min="9222" max="9222" width="28.7109375" style="285" customWidth="1"/>
    <col min="9223" max="9238" width="6.7109375" style="285" customWidth="1"/>
    <col min="9239" max="9239" width="19.5703125" style="285" customWidth="1"/>
    <col min="9240" max="9240" width="0" style="285" hidden="1" customWidth="1"/>
    <col min="9241" max="9472" width="9.140625" style="285"/>
    <col min="9473" max="9473" width="1.7109375" style="285" customWidth="1"/>
    <col min="9474" max="9474" width="0" style="285" hidden="1" customWidth="1"/>
    <col min="9475" max="9475" width="6.140625" style="285" customWidth="1"/>
    <col min="9476" max="9476" width="19.7109375" style="285" customWidth="1"/>
    <col min="9477" max="9477" width="4.28515625" style="285" customWidth="1"/>
    <col min="9478" max="9478" width="28.7109375" style="285" customWidth="1"/>
    <col min="9479" max="9494" width="6.7109375" style="285" customWidth="1"/>
    <col min="9495" max="9495" width="19.5703125" style="285" customWidth="1"/>
    <col min="9496" max="9496" width="0" style="285" hidden="1" customWidth="1"/>
    <col min="9497" max="9728" width="9.140625" style="285"/>
    <col min="9729" max="9729" width="1.7109375" style="285" customWidth="1"/>
    <col min="9730" max="9730" width="0" style="285" hidden="1" customWidth="1"/>
    <col min="9731" max="9731" width="6.140625" style="285" customWidth="1"/>
    <col min="9732" max="9732" width="19.7109375" style="285" customWidth="1"/>
    <col min="9733" max="9733" width="4.28515625" style="285" customWidth="1"/>
    <col min="9734" max="9734" width="28.7109375" style="285" customWidth="1"/>
    <col min="9735" max="9750" width="6.7109375" style="285" customWidth="1"/>
    <col min="9751" max="9751" width="19.5703125" style="285" customWidth="1"/>
    <col min="9752" max="9752" width="0" style="285" hidden="1" customWidth="1"/>
    <col min="9753" max="9984" width="9.140625" style="285"/>
    <col min="9985" max="9985" width="1.7109375" style="285" customWidth="1"/>
    <col min="9986" max="9986" width="0" style="285" hidden="1" customWidth="1"/>
    <col min="9987" max="9987" width="6.140625" style="285" customWidth="1"/>
    <col min="9988" max="9988" width="19.7109375" style="285" customWidth="1"/>
    <col min="9989" max="9989" width="4.28515625" style="285" customWidth="1"/>
    <col min="9990" max="9990" width="28.7109375" style="285" customWidth="1"/>
    <col min="9991" max="10006" width="6.7109375" style="285" customWidth="1"/>
    <col min="10007" max="10007" width="19.5703125" style="285" customWidth="1"/>
    <col min="10008" max="10008" width="0" style="285" hidden="1" customWidth="1"/>
    <col min="10009" max="10240" width="9.140625" style="285"/>
    <col min="10241" max="10241" width="1.7109375" style="285" customWidth="1"/>
    <col min="10242" max="10242" width="0" style="285" hidden="1" customWidth="1"/>
    <col min="10243" max="10243" width="6.140625" style="285" customWidth="1"/>
    <col min="10244" max="10244" width="19.7109375" style="285" customWidth="1"/>
    <col min="10245" max="10245" width="4.28515625" style="285" customWidth="1"/>
    <col min="10246" max="10246" width="28.7109375" style="285" customWidth="1"/>
    <col min="10247" max="10262" width="6.7109375" style="285" customWidth="1"/>
    <col min="10263" max="10263" width="19.5703125" style="285" customWidth="1"/>
    <col min="10264" max="10264" width="0" style="285" hidden="1" customWidth="1"/>
    <col min="10265" max="10496" width="9.140625" style="285"/>
    <col min="10497" max="10497" width="1.7109375" style="285" customWidth="1"/>
    <col min="10498" max="10498" width="0" style="285" hidden="1" customWidth="1"/>
    <col min="10499" max="10499" width="6.140625" style="285" customWidth="1"/>
    <col min="10500" max="10500" width="19.7109375" style="285" customWidth="1"/>
    <col min="10501" max="10501" width="4.28515625" style="285" customWidth="1"/>
    <col min="10502" max="10502" width="28.7109375" style="285" customWidth="1"/>
    <col min="10503" max="10518" width="6.7109375" style="285" customWidth="1"/>
    <col min="10519" max="10519" width="19.5703125" style="285" customWidth="1"/>
    <col min="10520" max="10520" width="0" style="285" hidden="1" customWidth="1"/>
    <col min="10521" max="10752" width="9.140625" style="285"/>
    <col min="10753" max="10753" width="1.7109375" style="285" customWidth="1"/>
    <col min="10754" max="10754" width="0" style="285" hidden="1" customWidth="1"/>
    <col min="10755" max="10755" width="6.140625" style="285" customWidth="1"/>
    <col min="10756" max="10756" width="19.7109375" style="285" customWidth="1"/>
    <col min="10757" max="10757" width="4.28515625" style="285" customWidth="1"/>
    <col min="10758" max="10758" width="28.7109375" style="285" customWidth="1"/>
    <col min="10759" max="10774" width="6.7109375" style="285" customWidth="1"/>
    <col min="10775" max="10775" width="19.5703125" style="285" customWidth="1"/>
    <col min="10776" max="10776" width="0" style="285" hidden="1" customWidth="1"/>
    <col min="10777" max="11008" width="9.140625" style="285"/>
    <col min="11009" max="11009" width="1.7109375" style="285" customWidth="1"/>
    <col min="11010" max="11010" width="0" style="285" hidden="1" customWidth="1"/>
    <col min="11011" max="11011" width="6.140625" style="285" customWidth="1"/>
    <col min="11012" max="11012" width="19.7109375" style="285" customWidth="1"/>
    <col min="11013" max="11013" width="4.28515625" style="285" customWidth="1"/>
    <col min="11014" max="11014" width="28.7109375" style="285" customWidth="1"/>
    <col min="11015" max="11030" width="6.7109375" style="285" customWidth="1"/>
    <col min="11031" max="11031" width="19.5703125" style="285" customWidth="1"/>
    <col min="11032" max="11032" width="0" style="285" hidden="1" customWidth="1"/>
    <col min="11033" max="11264" width="9.140625" style="285"/>
    <col min="11265" max="11265" width="1.7109375" style="285" customWidth="1"/>
    <col min="11266" max="11266" width="0" style="285" hidden="1" customWidth="1"/>
    <col min="11267" max="11267" width="6.140625" style="285" customWidth="1"/>
    <col min="11268" max="11268" width="19.7109375" style="285" customWidth="1"/>
    <col min="11269" max="11269" width="4.28515625" style="285" customWidth="1"/>
    <col min="11270" max="11270" width="28.7109375" style="285" customWidth="1"/>
    <col min="11271" max="11286" width="6.7109375" style="285" customWidth="1"/>
    <col min="11287" max="11287" width="19.5703125" style="285" customWidth="1"/>
    <col min="11288" max="11288" width="0" style="285" hidden="1" customWidth="1"/>
    <col min="11289" max="11520" width="9.140625" style="285"/>
    <col min="11521" max="11521" width="1.7109375" style="285" customWidth="1"/>
    <col min="11522" max="11522" width="0" style="285" hidden="1" customWidth="1"/>
    <col min="11523" max="11523" width="6.140625" style="285" customWidth="1"/>
    <col min="11524" max="11524" width="19.7109375" style="285" customWidth="1"/>
    <col min="11525" max="11525" width="4.28515625" style="285" customWidth="1"/>
    <col min="11526" max="11526" width="28.7109375" style="285" customWidth="1"/>
    <col min="11527" max="11542" width="6.7109375" style="285" customWidth="1"/>
    <col min="11543" max="11543" width="19.5703125" style="285" customWidth="1"/>
    <col min="11544" max="11544" width="0" style="285" hidden="1" customWidth="1"/>
    <col min="11545" max="11776" width="9.140625" style="285"/>
    <col min="11777" max="11777" width="1.7109375" style="285" customWidth="1"/>
    <col min="11778" max="11778" width="0" style="285" hidden="1" customWidth="1"/>
    <col min="11779" max="11779" width="6.140625" style="285" customWidth="1"/>
    <col min="11780" max="11780" width="19.7109375" style="285" customWidth="1"/>
    <col min="11781" max="11781" width="4.28515625" style="285" customWidth="1"/>
    <col min="11782" max="11782" width="28.7109375" style="285" customWidth="1"/>
    <col min="11783" max="11798" width="6.7109375" style="285" customWidth="1"/>
    <col min="11799" max="11799" width="19.5703125" style="285" customWidth="1"/>
    <col min="11800" max="11800" width="0" style="285" hidden="1" customWidth="1"/>
    <col min="11801" max="12032" width="9.140625" style="285"/>
    <col min="12033" max="12033" width="1.7109375" style="285" customWidth="1"/>
    <col min="12034" max="12034" width="0" style="285" hidden="1" customWidth="1"/>
    <col min="12035" max="12035" width="6.140625" style="285" customWidth="1"/>
    <col min="12036" max="12036" width="19.7109375" style="285" customWidth="1"/>
    <col min="12037" max="12037" width="4.28515625" style="285" customWidth="1"/>
    <col min="12038" max="12038" width="28.7109375" style="285" customWidth="1"/>
    <col min="12039" max="12054" width="6.7109375" style="285" customWidth="1"/>
    <col min="12055" max="12055" width="19.5703125" style="285" customWidth="1"/>
    <col min="12056" max="12056" width="0" style="285" hidden="1" customWidth="1"/>
    <col min="12057" max="12288" width="9.140625" style="285"/>
    <col min="12289" max="12289" width="1.7109375" style="285" customWidth="1"/>
    <col min="12290" max="12290" width="0" style="285" hidden="1" customWidth="1"/>
    <col min="12291" max="12291" width="6.140625" style="285" customWidth="1"/>
    <col min="12292" max="12292" width="19.7109375" style="285" customWidth="1"/>
    <col min="12293" max="12293" width="4.28515625" style="285" customWidth="1"/>
    <col min="12294" max="12294" width="28.7109375" style="285" customWidth="1"/>
    <col min="12295" max="12310" width="6.7109375" style="285" customWidth="1"/>
    <col min="12311" max="12311" width="19.5703125" style="285" customWidth="1"/>
    <col min="12312" max="12312" width="0" style="285" hidden="1" customWidth="1"/>
    <col min="12313" max="12544" width="9.140625" style="285"/>
    <col min="12545" max="12545" width="1.7109375" style="285" customWidth="1"/>
    <col min="12546" max="12546" width="0" style="285" hidden="1" customWidth="1"/>
    <col min="12547" max="12547" width="6.140625" style="285" customWidth="1"/>
    <col min="12548" max="12548" width="19.7109375" style="285" customWidth="1"/>
    <col min="12549" max="12549" width="4.28515625" style="285" customWidth="1"/>
    <col min="12550" max="12550" width="28.7109375" style="285" customWidth="1"/>
    <col min="12551" max="12566" width="6.7109375" style="285" customWidth="1"/>
    <col min="12567" max="12567" width="19.5703125" style="285" customWidth="1"/>
    <col min="12568" max="12568" width="0" style="285" hidden="1" customWidth="1"/>
    <col min="12569" max="12800" width="9.140625" style="285"/>
    <col min="12801" max="12801" width="1.7109375" style="285" customWidth="1"/>
    <col min="12802" max="12802" width="0" style="285" hidden="1" customWidth="1"/>
    <col min="12803" max="12803" width="6.140625" style="285" customWidth="1"/>
    <col min="12804" max="12804" width="19.7109375" style="285" customWidth="1"/>
    <col min="12805" max="12805" width="4.28515625" style="285" customWidth="1"/>
    <col min="12806" max="12806" width="28.7109375" style="285" customWidth="1"/>
    <col min="12807" max="12822" width="6.7109375" style="285" customWidth="1"/>
    <col min="12823" max="12823" width="19.5703125" style="285" customWidth="1"/>
    <col min="12824" max="12824" width="0" style="285" hidden="1" customWidth="1"/>
    <col min="12825" max="13056" width="9.140625" style="285"/>
    <col min="13057" max="13057" width="1.7109375" style="285" customWidth="1"/>
    <col min="13058" max="13058" width="0" style="285" hidden="1" customWidth="1"/>
    <col min="13059" max="13059" width="6.140625" style="285" customWidth="1"/>
    <col min="13060" max="13060" width="19.7109375" style="285" customWidth="1"/>
    <col min="13061" max="13061" width="4.28515625" style="285" customWidth="1"/>
    <col min="13062" max="13062" width="28.7109375" style="285" customWidth="1"/>
    <col min="13063" max="13078" width="6.7109375" style="285" customWidth="1"/>
    <col min="13079" max="13079" width="19.5703125" style="285" customWidth="1"/>
    <col min="13080" max="13080" width="0" style="285" hidden="1" customWidth="1"/>
    <col min="13081" max="13312" width="9.140625" style="285"/>
    <col min="13313" max="13313" width="1.7109375" style="285" customWidth="1"/>
    <col min="13314" max="13314" width="0" style="285" hidden="1" customWidth="1"/>
    <col min="13315" max="13315" width="6.140625" style="285" customWidth="1"/>
    <col min="13316" max="13316" width="19.7109375" style="285" customWidth="1"/>
    <col min="13317" max="13317" width="4.28515625" style="285" customWidth="1"/>
    <col min="13318" max="13318" width="28.7109375" style="285" customWidth="1"/>
    <col min="13319" max="13334" width="6.7109375" style="285" customWidth="1"/>
    <col min="13335" max="13335" width="19.5703125" style="285" customWidth="1"/>
    <col min="13336" max="13336" width="0" style="285" hidden="1" customWidth="1"/>
    <col min="13337" max="13568" width="9.140625" style="285"/>
    <col min="13569" max="13569" width="1.7109375" style="285" customWidth="1"/>
    <col min="13570" max="13570" width="0" style="285" hidden="1" customWidth="1"/>
    <col min="13571" max="13571" width="6.140625" style="285" customWidth="1"/>
    <col min="13572" max="13572" width="19.7109375" style="285" customWidth="1"/>
    <col min="13573" max="13573" width="4.28515625" style="285" customWidth="1"/>
    <col min="13574" max="13574" width="28.7109375" style="285" customWidth="1"/>
    <col min="13575" max="13590" width="6.7109375" style="285" customWidth="1"/>
    <col min="13591" max="13591" width="19.5703125" style="285" customWidth="1"/>
    <col min="13592" max="13592" width="0" style="285" hidden="1" customWidth="1"/>
    <col min="13593" max="13824" width="9.140625" style="285"/>
    <col min="13825" max="13825" width="1.7109375" style="285" customWidth="1"/>
    <col min="13826" max="13826" width="0" style="285" hidden="1" customWidth="1"/>
    <col min="13827" max="13827" width="6.140625" style="285" customWidth="1"/>
    <col min="13828" max="13828" width="19.7109375" style="285" customWidth="1"/>
    <col min="13829" max="13829" width="4.28515625" style="285" customWidth="1"/>
    <col min="13830" max="13830" width="28.7109375" style="285" customWidth="1"/>
    <col min="13831" max="13846" width="6.7109375" style="285" customWidth="1"/>
    <col min="13847" max="13847" width="19.5703125" style="285" customWidth="1"/>
    <col min="13848" max="13848" width="0" style="285" hidden="1" customWidth="1"/>
    <col min="13849" max="14080" width="9.140625" style="285"/>
    <col min="14081" max="14081" width="1.7109375" style="285" customWidth="1"/>
    <col min="14082" max="14082" width="0" style="285" hidden="1" customWidth="1"/>
    <col min="14083" max="14083" width="6.140625" style="285" customWidth="1"/>
    <col min="14084" max="14084" width="19.7109375" style="285" customWidth="1"/>
    <col min="14085" max="14085" width="4.28515625" style="285" customWidth="1"/>
    <col min="14086" max="14086" width="28.7109375" style="285" customWidth="1"/>
    <col min="14087" max="14102" width="6.7109375" style="285" customWidth="1"/>
    <col min="14103" max="14103" width="19.5703125" style="285" customWidth="1"/>
    <col min="14104" max="14104" width="0" style="285" hidden="1" customWidth="1"/>
    <col min="14105" max="14336" width="9.140625" style="285"/>
    <col min="14337" max="14337" width="1.7109375" style="285" customWidth="1"/>
    <col min="14338" max="14338" width="0" style="285" hidden="1" customWidth="1"/>
    <col min="14339" max="14339" width="6.140625" style="285" customWidth="1"/>
    <col min="14340" max="14340" width="19.7109375" style="285" customWidth="1"/>
    <col min="14341" max="14341" width="4.28515625" style="285" customWidth="1"/>
    <col min="14342" max="14342" width="28.7109375" style="285" customWidth="1"/>
    <col min="14343" max="14358" width="6.7109375" style="285" customWidth="1"/>
    <col min="14359" max="14359" width="19.5703125" style="285" customWidth="1"/>
    <col min="14360" max="14360" width="0" style="285" hidden="1" customWidth="1"/>
    <col min="14361" max="14592" width="9.140625" style="285"/>
    <col min="14593" max="14593" width="1.7109375" style="285" customWidth="1"/>
    <col min="14594" max="14594" width="0" style="285" hidden="1" customWidth="1"/>
    <col min="14595" max="14595" width="6.140625" style="285" customWidth="1"/>
    <col min="14596" max="14596" width="19.7109375" style="285" customWidth="1"/>
    <col min="14597" max="14597" width="4.28515625" style="285" customWidth="1"/>
    <col min="14598" max="14598" width="28.7109375" style="285" customWidth="1"/>
    <col min="14599" max="14614" width="6.7109375" style="285" customWidth="1"/>
    <col min="14615" max="14615" width="19.5703125" style="285" customWidth="1"/>
    <col min="14616" max="14616" width="0" style="285" hidden="1" customWidth="1"/>
    <col min="14617" max="14848" width="9.140625" style="285"/>
    <col min="14849" max="14849" width="1.7109375" style="285" customWidth="1"/>
    <col min="14850" max="14850" width="0" style="285" hidden="1" customWidth="1"/>
    <col min="14851" max="14851" width="6.140625" style="285" customWidth="1"/>
    <col min="14852" max="14852" width="19.7109375" style="285" customWidth="1"/>
    <col min="14853" max="14853" width="4.28515625" style="285" customWidth="1"/>
    <col min="14854" max="14854" width="28.7109375" style="285" customWidth="1"/>
    <col min="14855" max="14870" width="6.7109375" style="285" customWidth="1"/>
    <col min="14871" max="14871" width="19.5703125" style="285" customWidth="1"/>
    <col min="14872" max="14872" width="0" style="285" hidden="1" customWidth="1"/>
    <col min="14873" max="15104" width="9.140625" style="285"/>
    <col min="15105" max="15105" width="1.7109375" style="285" customWidth="1"/>
    <col min="15106" max="15106" width="0" style="285" hidden="1" customWidth="1"/>
    <col min="15107" max="15107" width="6.140625" style="285" customWidth="1"/>
    <col min="15108" max="15108" width="19.7109375" style="285" customWidth="1"/>
    <col min="15109" max="15109" width="4.28515625" style="285" customWidth="1"/>
    <col min="15110" max="15110" width="28.7109375" style="285" customWidth="1"/>
    <col min="15111" max="15126" width="6.7109375" style="285" customWidth="1"/>
    <col min="15127" max="15127" width="19.5703125" style="285" customWidth="1"/>
    <col min="15128" max="15128" width="0" style="285" hidden="1" customWidth="1"/>
    <col min="15129" max="15360" width="9.140625" style="285"/>
    <col min="15361" max="15361" width="1.7109375" style="285" customWidth="1"/>
    <col min="15362" max="15362" width="0" style="285" hidden="1" customWidth="1"/>
    <col min="15363" max="15363" width="6.140625" style="285" customWidth="1"/>
    <col min="15364" max="15364" width="19.7109375" style="285" customWidth="1"/>
    <col min="15365" max="15365" width="4.28515625" style="285" customWidth="1"/>
    <col min="15366" max="15366" width="28.7109375" style="285" customWidth="1"/>
    <col min="15367" max="15382" width="6.7109375" style="285" customWidth="1"/>
    <col min="15383" max="15383" width="19.5703125" style="285" customWidth="1"/>
    <col min="15384" max="15384" width="0" style="285" hidden="1" customWidth="1"/>
    <col min="15385" max="15616" width="9.140625" style="285"/>
    <col min="15617" max="15617" width="1.7109375" style="285" customWidth="1"/>
    <col min="15618" max="15618" width="0" style="285" hidden="1" customWidth="1"/>
    <col min="15619" max="15619" width="6.140625" style="285" customWidth="1"/>
    <col min="15620" max="15620" width="19.7109375" style="285" customWidth="1"/>
    <col min="15621" max="15621" width="4.28515625" style="285" customWidth="1"/>
    <col min="15622" max="15622" width="28.7109375" style="285" customWidth="1"/>
    <col min="15623" max="15638" width="6.7109375" style="285" customWidth="1"/>
    <col min="15639" max="15639" width="19.5703125" style="285" customWidth="1"/>
    <col min="15640" max="15640" width="0" style="285" hidden="1" customWidth="1"/>
    <col min="15641" max="15872" width="9.140625" style="285"/>
    <col min="15873" max="15873" width="1.7109375" style="285" customWidth="1"/>
    <col min="15874" max="15874" width="0" style="285" hidden="1" customWidth="1"/>
    <col min="15875" max="15875" width="6.140625" style="285" customWidth="1"/>
    <col min="15876" max="15876" width="19.7109375" style="285" customWidth="1"/>
    <col min="15877" max="15877" width="4.28515625" style="285" customWidth="1"/>
    <col min="15878" max="15878" width="28.7109375" style="285" customWidth="1"/>
    <col min="15879" max="15894" width="6.7109375" style="285" customWidth="1"/>
    <col min="15895" max="15895" width="19.5703125" style="285" customWidth="1"/>
    <col min="15896" max="15896" width="0" style="285" hidden="1" customWidth="1"/>
    <col min="15897" max="16128" width="9.140625" style="285"/>
    <col min="16129" max="16129" width="1.7109375" style="285" customWidth="1"/>
    <col min="16130" max="16130" width="0" style="285" hidden="1" customWidth="1"/>
    <col min="16131" max="16131" width="6.140625" style="285" customWidth="1"/>
    <col min="16132" max="16132" width="19.7109375" style="285" customWidth="1"/>
    <col min="16133" max="16133" width="4.28515625" style="285" customWidth="1"/>
    <col min="16134" max="16134" width="28.7109375" style="285" customWidth="1"/>
    <col min="16135" max="16150" width="6.7109375" style="285" customWidth="1"/>
    <col min="16151" max="16151" width="19.5703125" style="285" customWidth="1"/>
    <col min="16152" max="16152" width="0" style="285" hidden="1" customWidth="1"/>
    <col min="16153" max="16384" width="9.140625" style="285"/>
  </cols>
  <sheetData>
    <row r="1" spans="1:24" ht="25.15" customHeight="1">
      <c r="A1" s="282"/>
      <c r="B1" s="283"/>
      <c r="C1" s="342" t="s">
        <v>167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284"/>
    </row>
    <row r="2" spans="1:24" ht="16.5" customHeight="1">
      <c r="A2" s="282"/>
      <c r="B2" s="283"/>
      <c r="C2" s="286"/>
      <c r="D2" s="287"/>
      <c r="E2" s="288"/>
      <c r="F2" s="286"/>
      <c r="G2" s="287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4"/>
    </row>
    <row r="3" spans="1:24" ht="46.5" customHeight="1">
      <c r="A3" s="282"/>
      <c r="B3" s="283"/>
      <c r="C3" s="286" t="s">
        <v>168</v>
      </c>
      <c r="D3" s="287"/>
      <c r="E3" s="288" t="s">
        <v>0</v>
      </c>
      <c r="F3" s="343" t="str">
        <f>REKAP!E7</f>
        <v>Belanja Jasa Konsultansi Pengawasan Rehab Gedung Bowling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284"/>
    </row>
    <row r="4" spans="1:24" ht="28.5" customHeight="1">
      <c r="A4" s="282"/>
      <c r="B4" s="283"/>
      <c r="C4" s="286"/>
      <c r="D4" s="287"/>
      <c r="E4" s="288"/>
      <c r="F4" s="343" t="e">
        <f>REKAP!#REF!</f>
        <v>#REF!</v>
      </c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284"/>
    </row>
    <row r="5" spans="1:24" ht="25.15" customHeight="1">
      <c r="A5" s="282"/>
      <c r="B5" s="283"/>
      <c r="C5" s="286" t="s">
        <v>169</v>
      </c>
      <c r="D5" s="287"/>
      <c r="E5" s="288" t="s">
        <v>0</v>
      </c>
      <c r="F5" s="286" t="str">
        <f>REKAP!E9</f>
        <v>Medan</v>
      </c>
      <c r="G5" s="287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4"/>
    </row>
    <row r="6" spans="1:24" ht="25.15" customHeight="1">
      <c r="A6" s="282"/>
      <c r="B6" s="283"/>
      <c r="C6" s="286" t="s">
        <v>170</v>
      </c>
      <c r="D6" s="287"/>
      <c r="E6" s="288" t="s">
        <v>0</v>
      </c>
      <c r="F6" s="290">
        <f>REKAP!E8</f>
        <v>2023</v>
      </c>
      <c r="G6" s="287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4"/>
    </row>
    <row r="7" spans="1:24" ht="25.15" customHeight="1">
      <c r="A7" s="282"/>
      <c r="B7" s="283"/>
      <c r="C7" s="286" t="str">
        <f>'[2]BIAYA PERSONIL'!B9</f>
        <v>JANGKA WAKTU</v>
      </c>
      <c r="D7" s="287"/>
      <c r="E7" s="291" t="s">
        <v>0</v>
      </c>
      <c r="F7" s="290" t="str">
        <f>REKAP!E10</f>
        <v>120 (seratus dua puluh) Hari Kalender</v>
      </c>
      <c r="G7" s="287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4"/>
    </row>
    <row r="8" spans="1:24" ht="18.75" customHeight="1" thickBot="1"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84"/>
    </row>
    <row r="9" spans="1:24" ht="25.15" customHeight="1" thickTop="1">
      <c r="C9" s="344" t="s">
        <v>171</v>
      </c>
      <c r="D9" s="346" t="s">
        <v>11</v>
      </c>
      <c r="E9" s="346"/>
      <c r="F9" s="346"/>
      <c r="G9" s="348" t="s">
        <v>172</v>
      </c>
      <c r="H9" s="349"/>
      <c r="I9" s="349"/>
      <c r="J9" s="349"/>
      <c r="K9" s="348" t="s">
        <v>173</v>
      </c>
      <c r="L9" s="349"/>
      <c r="M9" s="349"/>
      <c r="N9" s="349"/>
      <c r="O9" s="348" t="s">
        <v>174</v>
      </c>
      <c r="P9" s="349"/>
      <c r="Q9" s="349"/>
      <c r="R9" s="349"/>
      <c r="S9" s="348" t="s">
        <v>175</v>
      </c>
      <c r="T9" s="349"/>
      <c r="U9" s="349"/>
      <c r="V9" s="350"/>
      <c r="W9" s="351" t="s">
        <v>176</v>
      </c>
      <c r="X9" s="293"/>
    </row>
    <row r="10" spans="1:24" ht="25.15" customHeight="1">
      <c r="C10" s="345"/>
      <c r="D10" s="347"/>
      <c r="E10" s="347"/>
      <c r="F10" s="347"/>
      <c r="G10" s="333" t="s">
        <v>177</v>
      </c>
      <c r="H10" s="334"/>
      <c r="I10" s="334"/>
      <c r="J10" s="334"/>
      <c r="K10" s="333" t="s">
        <v>177</v>
      </c>
      <c r="L10" s="334"/>
      <c r="M10" s="334"/>
      <c r="N10" s="334"/>
      <c r="O10" s="333" t="s">
        <v>177</v>
      </c>
      <c r="P10" s="334"/>
      <c r="Q10" s="334"/>
      <c r="R10" s="334"/>
      <c r="S10" s="333" t="s">
        <v>177</v>
      </c>
      <c r="T10" s="334"/>
      <c r="U10" s="334"/>
      <c r="V10" s="335"/>
      <c r="W10" s="352"/>
      <c r="X10" s="294"/>
    </row>
    <row r="11" spans="1:24" ht="25.15" customHeight="1" thickBot="1">
      <c r="C11" s="345"/>
      <c r="D11" s="347"/>
      <c r="E11" s="347"/>
      <c r="F11" s="347"/>
      <c r="G11" s="295" t="s">
        <v>178</v>
      </c>
      <c r="H11" s="296" t="s">
        <v>179</v>
      </c>
      <c r="I11" s="295" t="s">
        <v>180</v>
      </c>
      <c r="J11" s="295" t="s">
        <v>181</v>
      </c>
      <c r="K11" s="295" t="s">
        <v>178</v>
      </c>
      <c r="L11" s="296" t="s">
        <v>179</v>
      </c>
      <c r="M11" s="295" t="s">
        <v>180</v>
      </c>
      <c r="N11" s="295" t="s">
        <v>181</v>
      </c>
      <c r="O11" s="295" t="s">
        <v>178</v>
      </c>
      <c r="P11" s="296" t="s">
        <v>179</v>
      </c>
      <c r="Q11" s="295" t="s">
        <v>180</v>
      </c>
      <c r="R11" s="295" t="s">
        <v>181</v>
      </c>
      <c r="S11" s="295" t="s">
        <v>178</v>
      </c>
      <c r="T11" s="296" t="s">
        <v>179</v>
      </c>
      <c r="U11" s="295" t="s">
        <v>180</v>
      </c>
      <c r="V11" s="295" t="s">
        <v>181</v>
      </c>
      <c r="W11" s="352"/>
      <c r="X11" s="294"/>
    </row>
    <row r="12" spans="1:24" ht="25.15" customHeight="1" thickTop="1">
      <c r="C12" s="297">
        <v>1</v>
      </c>
      <c r="D12" s="298" t="s">
        <v>182</v>
      </c>
      <c r="E12" s="298"/>
      <c r="F12" s="298"/>
      <c r="G12" s="299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300"/>
      <c r="X12" s="294"/>
    </row>
    <row r="13" spans="1:24" ht="25.15" customHeight="1">
      <c r="C13" s="301">
        <v>2</v>
      </c>
      <c r="D13" s="336" t="s">
        <v>185</v>
      </c>
      <c r="E13" s="337"/>
      <c r="F13" s="338"/>
      <c r="G13" s="303"/>
      <c r="H13" s="303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4"/>
      <c r="X13" s="294"/>
    </row>
    <row r="14" spans="1:24" ht="25.15" customHeight="1">
      <c r="C14" s="301">
        <v>3</v>
      </c>
      <c r="D14" s="336" t="s">
        <v>183</v>
      </c>
      <c r="E14" s="337"/>
      <c r="F14" s="338"/>
      <c r="G14" s="303"/>
      <c r="H14" s="303"/>
      <c r="I14" s="303"/>
      <c r="J14" s="303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4"/>
      <c r="X14" s="294"/>
    </row>
    <row r="15" spans="1:24" ht="25.15" customHeight="1" thickBot="1">
      <c r="C15" s="306">
        <v>4</v>
      </c>
      <c r="D15" s="339" t="s">
        <v>184</v>
      </c>
      <c r="E15" s="340"/>
      <c r="F15" s="341"/>
      <c r="G15" s="307"/>
      <c r="H15" s="308"/>
      <c r="I15" s="308"/>
      <c r="J15" s="307"/>
      <c r="K15" s="309"/>
      <c r="L15" s="309"/>
      <c r="M15" s="309"/>
      <c r="N15" s="307"/>
      <c r="O15" s="309"/>
      <c r="P15" s="309"/>
      <c r="Q15" s="309"/>
      <c r="R15" s="307"/>
      <c r="S15" s="309"/>
      <c r="T15" s="309"/>
      <c r="U15" s="309"/>
      <c r="V15" s="307"/>
      <c r="W15" s="310"/>
      <c r="X15" s="311"/>
    </row>
    <row r="16" spans="1:24" ht="19.5" customHeight="1" thickTop="1"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84"/>
    </row>
    <row r="17" spans="3:24" ht="18" customHeight="1"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3"/>
      <c r="V17" s="313"/>
      <c r="W17" s="313"/>
      <c r="X17" s="314"/>
    </row>
    <row r="18" spans="3:24" ht="18.75" customHeight="1">
      <c r="C18" s="312"/>
      <c r="D18" s="315"/>
      <c r="E18" s="315"/>
      <c r="F18" s="315"/>
      <c r="G18" s="315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6" t="str">
        <f>REKAP!F33</f>
        <v>Medan, ...        Februari 2023</v>
      </c>
      <c r="V18" s="317"/>
      <c r="W18" s="318"/>
      <c r="X18" s="318"/>
    </row>
    <row r="19" spans="3:24" ht="18.75" customHeight="1">
      <c r="C19" s="312"/>
      <c r="D19" s="315"/>
      <c r="E19" s="315"/>
      <c r="F19" s="315"/>
      <c r="G19" s="315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V19" s="291"/>
      <c r="W19" s="318"/>
      <c r="X19" s="318"/>
    </row>
    <row r="20" spans="3:24" ht="18.75" customHeight="1">
      <c r="C20" s="312"/>
      <c r="E20" s="319"/>
      <c r="F20" s="320"/>
      <c r="G20" s="320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V20" s="319" t="str">
        <f>[2]REKAPITULASI!H32</f>
        <v>Dibuat Oleh:</v>
      </c>
      <c r="W20" s="318"/>
      <c r="X20" s="318"/>
    </row>
    <row r="21" spans="3:24" ht="18" customHeight="1">
      <c r="C21" s="314"/>
      <c r="E21" s="291"/>
      <c r="F21" s="320"/>
      <c r="G21" s="320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V21" s="291" t="e">
        <f>REKAP!#REF!</f>
        <v>#REF!</v>
      </c>
      <c r="W21" s="314"/>
      <c r="X21" s="314"/>
    </row>
    <row r="22" spans="3:24" ht="18" customHeight="1">
      <c r="C22" s="314"/>
      <c r="E22" s="291"/>
      <c r="F22" s="320"/>
      <c r="G22" s="320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V22" s="291"/>
      <c r="W22" s="314"/>
      <c r="X22" s="314"/>
    </row>
    <row r="23" spans="3:24" ht="21" customHeight="1">
      <c r="C23" s="314"/>
      <c r="E23" s="291"/>
      <c r="F23" s="320"/>
      <c r="G23" s="320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V23" s="291"/>
      <c r="W23" s="321"/>
      <c r="X23" s="321"/>
    </row>
    <row r="24" spans="3:24" ht="15" customHeight="1">
      <c r="C24" s="314"/>
      <c r="E24" s="291"/>
      <c r="F24" s="320"/>
      <c r="G24" s="320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V24" s="322"/>
      <c r="W24" s="323"/>
      <c r="X24" s="323"/>
    </row>
    <row r="25" spans="3:24" ht="15">
      <c r="E25" s="291"/>
      <c r="F25" s="324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V25" s="322"/>
      <c r="W25" s="325"/>
      <c r="X25" s="325"/>
    </row>
    <row r="26" spans="3:24" ht="15.75">
      <c r="E26" s="291"/>
      <c r="F26" s="326"/>
      <c r="G26" s="326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V26" s="327"/>
      <c r="W26" s="325"/>
      <c r="X26" s="325"/>
    </row>
    <row r="27" spans="3:24" ht="20.25">
      <c r="E27" s="291"/>
      <c r="F27" s="326"/>
      <c r="G27" s="326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V27" s="322"/>
      <c r="W27" s="321"/>
      <c r="X27" s="325"/>
    </row>
    <row r="28" spans="3:24" ht="15.75">
      <c r="E28" s="328"/>
      <c r="F28" s="326"/>
      <c r="G28" s="326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V28" s="327" t="str">
        <f>REKAP!F40</f>
        <v>ISMAIL, SH, MSP</v>
      </c>
      <c r="W28" s="325"/>
      <c r="X28" s="325"/>
    </row>
    <row r="29" spans="3:24" ht="16.5">
      <c r="E29" s="291"/>
      <c r="F29" s="329"/>
      <c r="G29" s="329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V29" s="322" t="str">
        <f>REKAP!F41</f>
        <v>Nip. 19791112 200701 1 004</v>
      </c>
      <c r="W29" s="325"/>
      <c r="X29" s="325"/>
    </row>
    <row r="30" spans="3:24" ht="15.75">
      <c r="E30" s="291"/>
      <c r="F30" s="330"/>
      <c r="G30" s="330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V30" s="322"/>
      <c r="W30" s="325"/>
      <c r="X30" s="325"/>
    </row>
    <row r="31" spans="3:24"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</row>
  </sheetData>
  <mergeCells count="17">
    <mergeCell ref="C1:W1"/>
    <mergeCell ref="F3:W3"/>
    <mergeCell ref="C9:C11"/>
    <mergeCell ref="D9:F11"/>
    <mergeCell ref="G9:J9"/>
    <mergeCell ref="K9:N9"/>
    <mergeCell ref="O9:R9"/>
    <mergeCell ref="S9:V9"/>
    <mergeCell ref="W9:W11"/>
    <mergeCell ref="G10:J10"/>
    <mergeCell ref="F4:W4"/>
    <mergeCell ref="K10:N10"/>
    <mergeCell ref="O10:R10"/>
    <mergeCell ref="S10:V10"/>
    <mergeCell ref="D13:F13"/>
    <mergeCell ref="D14:F14"/>
    <mergeCell ref="D15:F15"/>
  </mergeCells>
  <printOptions horizontalCentered="1" verticalCentered="1"/>
  <pageMargins left="3.9370078740157501E-2" right="0" top="0.89" bottom="0.52" header="0" footer="0"/>
  <pageSetup paperSize="256" scale="67" orientation="landscape" horizontalDpi="4294967293" verticalDpi="360" r:id="rId1"/>
  <headerFooter alignWithMargins="0"/>
  <colBreaks count="1" manualBreakCount="1">
    <brk id="2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7"/>
  <sheetViews>
    <sheetView view="pageBreakPreview" topLeftCell="C1" zoomScaleSheetLayoutView="100" workbookViewId="0">
      <selection activeCell="E55" sqref="E55"/>
    </sheetView>
  </sheetViews>
  <sheetFormatPr defaultRowHeight="12.75"/>
  <cols>
    <col min="1" max="1" width="9.140625" style="1"/>
    <col min="2" max="2" width="5.28515625" style="1" customWidth="1"/>
    <col min="3" max="3" width="3.42578125" style="1" customWidth="1"/>
    <col min="4" max="4" width="32.42578125" style="1" customWidth="1"/>
    <col min="5" max="5" width="14" style="1" customWidth="1"/>
    <col min="6" max="7" width="9.140625" style="1"/>
    <col min="8" max="8" width="15.7109375" style="1" customWidth="1"/>
    <col min="9" max="9" width="9.140625" style="1"/>
    <col min="10" max="10" width="21.85546875" style="1" customWidth="1"/>
    <col min="11" max="11" width="13" style="1" customWidth="1"/>
    <col min="12" max="12" width="19.7109375" style="1" customWidth="1"/>
    <col min="13" max="257" width="9.140625" style="1"/>
    <col min="258" max="258" width="5.28515625" style="1" customWidth="1"/>
    <col min="259" max="259" width="3.42578125" style="1" customWidth="1"/>
    <col min="260" max="260" width="32.42578125" style="1" customWidth="1"/>
    <col min="261" max="261" width="14" style="1" customWidth="1"/>
    <col min="262" max="263" width="9.140625" style="1"/>
    <col min="264" max="264" width="15.7109375" style="1" customWidth="1"/>
    <col min="265" max="265" width="9.140625" style="1"/>
    <col min="266" max="266" width="21.85546875" style="1" customWidth="1"/>
    <col min="267" max="267" width="13" style="1" customWidth="1"/>
    <col min="268" max="513" width="9.140625" style="1"/>
    <col min="514" max="514" width="5.28515625" style="1" customWidth="1"/>
    <col min="515" max="515" width="3.42578125" style="1" customWidth="1"/>
    <col min="516" max="516" width="32.42578125" style="1" customWidth="1"/>
    <col min="517" max="517" width="14" style="1" customWidth="1"/>
    <col min="518" max="519" width="9.140625" style="1"/>
    <col min="520" max="520" width="15.7109375" style="1" customWidth="1"/>
    <col min="521" max="521" width="9.140625" style="1"/>
    <col min="522" max="522" width="21.85546875" style="1" customWidth="1"/>
    <col min="523" max="523" width="13" style="1" customWidth="1"/>
    <col min="524" max="769" width="9.140625" style="1"/>
    <col min="770" max="770" width="5.28515625" style="1" customWidth="1"/>
    <col min="771" max="771" width="3.42578125" style="1" customWidth="1"/>
    <col min="772" max="772" width="32.42578125" style="1" customWidth="1"/>
    <col min="773" max="773" width="14" style="1" customWidth="1"/>
    <col min="774" max="775" width="9.140625" style="1"/>
    <col min="776" max="776" width="15.7109375" style="1" customWidth="1"/>
    <col min="777" max="777" width="9.140625" style="1"/>
    <col min="778" max="778" width="21.85546875" style="1" customWidth="1"/>
    <col min="779" max="779" width="13" style="1" customWidth="1"/>
    <col min="780" max="1025" width="9.140625" style="1"/>
    <col min="1026" max="1026" width="5.28515625" style="1" customWidth="1"/>
    <col min="1027" max="1027" width="3.42578125" style="1" customWidth="1"/>
    <col min="1028" max="1028" width="32.42578125" style="1" customWidth="1"/>
    <col min="1029" max="1029" width="14" style="1" customWidth="1"/>
    <col min="1030" max="1031" width="9.140625" style="1"/>
    <col min="1032" max="1032" width="15.7109375" style="1" customWidth="1"/>
    <col min="1033" max="1033" width="9.140625" style="1"/>
    <col min="1034" max="1034" width="21.85546875" style="1" customWidth="1"/>
    <col min="1035" max="1035" width="13" style="1" customWidth="1"/>
    <col min="1036" max="1281" width="9.140625" style="1"/>
    <col min="1282" max="1282" width="5.28515625" style="1" customWidth="1"/>
    <col min="1283" max="1283" width="3.42578125" style="1" customWidth="1"/>
    <col min="1284" max="1284" width="32.42578125" style="1" customWidth="1"/>
    <col min="1285" max="1285" width="14" style="1" customWidth="1"/>
    <col min="1286" max="1287" width="9.140625" style="1"/>
    <col min="1288" max="1288" width="15.7109375" style="1" customWidth="1"/>
    <col min="1289" max="1289" width="9.140625" style="1"/>
    <col min="1290" max="1290" width="21.85546875" style="1" customWidth="1"/>
    <col min="1291" max="1291" width="13" style="1" customWidth="1"/>
    <col min="1292" max="1537" width="9.140625" style="1"/>
    <col min="1538" max="1538" width="5.28515625" style="1" customWidth="1"/>
    <col min="1539" max="1539" width="3.42578125" style="1" customWidth="1"/>
    <col min="1540" max="1540" width="32.42578125" style="1" customWidth="1"/>
    <col min="1541" max="1541" width="14" style="1" customWidth="1"/>
    <col min="1542" max="1543" width="9.140625" style="1"/>
    <col min="1544" max="1544" width="15.7109375" style="1" customWidth="1"/>
    <col min="1545" max="1545" width="9.140625" style="1"/>
    <col min="1546" max="1546" width="21.85546875" style="1" customWidth="1"/>
    <col min="1547" max="1547" width="13" style="1" customWidth="1"/>
    <col min="1548" max="1793" width="9.140625" style="1"/>
    <col min="1794" max="1794" width="5.28515625" style="1" customWidth="1"/>
    <col min="1795" max="1795" width="3.42578125" style="1" customWidth="1"/>
    <col min="1796" max="1796" width="32.42578125" style="1" customWidth="1"/>
    <col min="1797" max="1797" width="14" style="1" customWidth="1"/>
    <col min="1798" max="1799" width="9.140625" style="1"/>
    <col min="1800" max="1800" width="15.7109375" style="1" customWidth="1"/>
    <col min="1801" max="1801" width="9.140625" style="1"/>
    <col min="1802" max="1802" width="21.85546875" style="1" customWidth="1"/>
    <col min="1803" max="1803" width="13" style="1" customWidth="1"/>
    <col min="1804" max="2049" width="9.140625" style="1"/>
    <col min="2050" max="2050" width="5.28515625" style="1" customWidth="1"/>
    <col min="2051" max="2051" width="3.42578125" style="1" customWidth="1"/>
    <col min="2052" max="2052" width="32.42578125" style="1" customWidth="1"/>
    <col min="2053" max="2053" width="14" style="1" customWidth="1"/>
    <col min="2054" max="2055" width="9.140625" style="1"/>
    <col min="2056" max="2056" width="15.7109375" style="1" customWidth="1"/>
    <col min="2057" max="2057" width="9.140625" style="1"/>
    <col min="2058" max="2058" width="21.85546875" style="1" customWidth="1"/>
    <col min="2059" max="2059" width="13" style="1" customWidth="1"/>
    <col min="2060" max="2305" width="9.140625" style="1"/>
    <col min="2306" max="2306" width="5.28515625" style="1" customWidth="1"/>
    <col min="2307" max="2307" width="3.42578125" style="1" customWidth="1"/>
    <col min="2308" max="2308" width="32.42578125" style="1" customWidth="1"/>
    <col min="2309" max="2309" width="14" style="1" customWidth="1"/>
    <col min="2310" max="2311" width="9.140625" style="1"/>
    <col min="2312" max="2312" width="15.7109375" style="1" customWidth="1"/>
    <col min="2313" max="2313" width="9.140625" style="1"/>
    <col min="2314" max="2314" width="21.85546875" style="1" customWidth="1"/>
    <col min="2315" max="2315" width="13" style="1" customWidth="1"/>
    <col min="2316" max="2561" width="9.140625" style="1"/>
    <col min="2562" max="2562" width="5.28515625" style="1" customWidth="1"/>
    <col min="2563" max="2563" width="3.42578125" style="1" customWidth="1"/>
    <col min="2564" max="2564" width="32.42578125" style="1" customWidth="1"/>
    <col min="2565" max="2565" width="14" style="1" customWidth="1"/>
    <col min="2566" max="2567" width="9.140625" style="1"/>
    <col min="2568" max="2568" width="15.7109375" style="1" customWidth="1"/>
    <col min="2569" max="2569" width="9.140625" style="1"/>
    <col min="2570" max="2570" width="21.85546875" style="1" customWidth="1"/>
    <col min="2571" max="2571" width="13" style="1" customWidth="1"/>
    <col min="2572" max="2817" width="9.140625" style="1"/>
    <col min="2818" max="2818" width="5.28515625" style="1" customWidth="1"/>
    <col min="2819" max="2819" width="3.42578125" style="1" customWidth="1"/>
    <col min="2820" max="2820" width="32.42578125" style="1" customWidth="1"/>
    <col min="2821" max="2821" width="14" style="1" customWidth="1"/>
    <col min="2822" max="2823" width="9.140625" style="1"/>
    <col min="2824" max="2824" width="15.7109375" style="1" customWidth="1"/>
    <col min="2825" max="2825" width="9.140625" style="1"/>
    <col min="2826" max="2826" width="21.85546875" style="1" customWidth="1"/>
    <col min="2827" max="2827" width="13" style="1" customWidth="1"/>
    <col min="2828" max="3073" width="9.140625" style="1"/>
    <col min="3074" max="3074" width="5.28515625" style="1" customWidth="1"/>
    <col min="3075" max="3075" width="3.42578125" style="1" customWidth="1"/>
    <col min="3076" max="3076" width="32.42578125" style="1" customWidth="1"/>
    <col min="3077" max="3077" width="14" style="1" customWidth="1"/>
    <col min="3078" max="3079" width="9.140625" style="1"/>
    <col min="3080" max="3080" width="15.7109375" style="1" customWidth="1"/>
    <col min="3081" max="3081" width="9.140625" style="1"/>
    <col min="3082" max="3082" width="21.85546875" style="1" customWidth="1"/>
    <col min="3083" max="3083" width="13" style="1" customWidth="1"/>
    <col min="3084" max="3329" width="9.140625" style="1"/>
    <col min="3330" max="3330" width="5.28515625" style="1" customWidth="1"/>
    <col min="3331" max="3331" width="3.42578125" style="1" customWidth="1"/>
    <col min="3332" max="3332" width="32.42578125" style="1" customWidth="1"/>
    <col min="3333" max="3333" width="14" style="1" customWidth="1"/>
    <col min="3334" max="3335" width="9.140625" style="1"/>
    <col min="3336" max="3336" width="15.7109375" style="1" customWidth="1"/>
    <col min="3337" max="3337" width="9.140625" style="1"/>
    <col min="3338" max="3338" width="21.85546875" style="1" customWidth="1"/>
    <col min="3339" max="3339" width="13" style="1" customWidth="1"/>
    <col min="3340" max="3585" width="9.140625" style="1"/>
    <col min="3586" max="3586" width="5.28515625" style="1" customWidth="1"/>
    <col min="3587" max="3587" width="3.42578125" style="1" customWidth="1"/>
    <col min="3588" max="3588" width="32.42578125" style="1" customWidth="1"/>
    <col min="3589" max="3589" width="14" style="1" customWidth="1"/>
    <col min="3590" max="3591" width="9.140625" style="1"/>
    <col min="3592" max="3592" width="15.7109375" style="1" customWidth="1"/>
    <col min="3593" max="3593" width="9.140625" style="1"/>
    <col min="3594" max="3594" width="21.85546875" style="1" customWidth="1"/>
    <col min="3595" max="3595" width="13" style="1" customWidth="1"/>
    <col min="3596" max="3841" width="9.140625" style="1"/>
    <col min="3842" max="3842" width="5.28515625" style="1" customWidth="1"/>
    <col min="3843" max="3843" width="3.42578125" style="1" customWidth="1"/>
    <col min="3844" max="3844" width="32.42578125" style="1" customWidth="1"/>
    <col min="3845" max="3845" width="14" style="1" customWidth="1"/>
    <col min="3846" max="3847" width="9.140625" style="1"/>
    <col min="3848" max="3848" width="15.7109375" style="1" customWidth="1"/>
    <col min="3849" max="3849" width="9.140625" style="1"/>
    <col min="3850" max="3850" width="21.85546875" style="1" customWidth="1"/>
    <col min="3851" max="3851" width="13" style="1" customWidth="1"/>
    <col min="3852" max="4097" width="9.140625" style="1"/>
    <col min="4098" max="4098" width="5.28515625" style="1" customWidth="1"/>
    <col min="4099" max="4099" width="3.42578125" style="1" customWidth="1"/>
    <col min="4100" max="4100" width="32.42578125" style="1" customWidth="1"/>
    <col min="4101" max="4101" width="14" style="1" customWidth="1"/>
    <col min="4102" max="4103" width="9.140625" style="1"/>
    <col min="4104" max="4104" width="15.7109375" style="1" customWidth="1"/>
    <col min="4105" max="4105" width="9.140625" style="1"/>
    <col min="4106" max="4106" width="21.85546875" style="1" customWidth="1"/>
    <col min="4107" max="4107" width="13" style="1" customWidth="1"/>
    <col min="4108" max="4353" width="9.140625" style="1"/>
    <col min="4354" max="4354" width="5.28515625" style="1" customWidth="1"/>
    <col min="4355" max="4355" width="3.42578125" style="1" customWidth="1"/>
    <col min="4356" max="4356" width="32.42578125" style="1" customWidth="1"/>
    <col min="4357" max="4357" width="14" style="1" customWidth="1"/>
    <col min="4358" max="4359" width="9.140625" style="1"/>
    <col min="4360" max="4360" width="15.7109375" style="1" customWidth="1"/>
    <col min="4361" max="4361" width="9.140625" style="1"/>
    <col min="4362" max="4362" width="21.85546875" style="1" customWidth="1"/>
    <col min="4363" max="4363" width="13" style="1" customWidth="1"/>
    <col min="4364" max="4609" width="9.140625" style="1"/>
    <col min="4610" max="4610" width="5.28515625" style="1" customWidth="1"/>
    <col min="4611" max="4611" width="3.42578125" style="1" customWidth="1"/>
    <col min="4612" max="4612" width="32.42578125" style="1" customWidth="1"/>
    <col min="4613" max="4613" width="14" style="1" customWidth="1"/>
    <col min="4614" max="4615" width="9.140625" style="1"/>
    <col min="4616" max="4616" width="15.7109375" style="1" customWidth="1"/>
    <col min="4617" max="4617" width="9.140625" style="1"/>
    <col min="4618" max="4618" width="21.85546875" style="1" customWidth="1"/>
    <col min="4619" max="4619" width="13" style="1" customWidth="1"/>
    <col min="4620" max="4865" width="9.140625" style="1"/>
    <col min="4866" max="4866" width="5.28515625" style="1" customWidth="1"/>
    <col min="4867" max="4867" width="3.42578125" style="1" customWidth="1"/>
    <col min="4868" max="4868" width="32.42578125" style="1" customWidth="1"/>
    <col min="4869" max="4869" width="14" style="1" customWidth="1"/>
    <col min="4870" max="4871" width="9.140625" style="1"/>
    <col min="4872" max="4872" width="15.7109375" style="1" customWidth="1"/>
    <col min="4873" max="4873" width="9.140625" style="1"/>
    <col min="4874" max="4874" width="21.85546875" style="1" customWidth="1"/>
    <col min="4875" max="4875" width="13" style="1" customWidth="1"/>
    <col min="4876" max="5121" width="9.140625" style="1"/>
    <col min="5122" max="5122" width="5.28515625" style="1" customWidth="1"/>
    <col min="5123" max="5123" width="3.42578125" style="1" customWidth="1"/>
    <col min="5124" max="5124" width="32.42578125" style="1" customWidth="1"/>
    <col min="5125" max="5125" width="14" style="1" customWidth="1"/>
    <col min="5126" max="5127" width="9.140625" style="1"/>
    <col min="5128" max="5128" width="15.7109375" style="1" customWidth="1"/>
    <col min="5129" max="5129" width="9.140625" style="1"/>
    <col min="5130" max="5130" width="21.85546875" style="1" customWidth="1"/>
    <col min="5131" max="5131" width="13" style="1" customWidth="1"/>
    <col min="5132" max="5377" width="9.140625" style="1"/>
    <col min="5378" max="5378" width="5.28515625" style="1" customWidth="1"/>
    <col min="5379" max="5379" width="3.42578125" style="1" customWidth="1"/>
    <col min="5380" max="5380" width="32.42578125" style="1" customWidth="1"/>
    <col min="5381" max="5381" width="14" style="1" customWidth="1"/>
    <col min="5382" max="5383" width="9.140625" style="1"/>
    <col min="5384" max="5384" width="15.7109375" style="1" customWidth="1"/>
    <col min="5385" max="5385" width="9.140625" style="1"/>
    <col min="5386" max="5386" width="21.85546875" style="1" customWidth="1"/>
    <col min="5387" max="5387" width="13" style="1" customWidth="1"/>
    <col min="5388" max="5633" width="9.140625" style="1"/>
    <col min="5634" max="5634" width="5.28515625" style="1" customWidth="1"/>
    <col min="5635" max="5635" width="3.42578125" style="1" customWidth="1"/>
    <col min="5636" max="5636" width="32.42578125" style="1" customWidth="1"/>
    <col min="5637" max="5637" width="14" style="1" customWidth="1"/>
    <col min="5638" max="5639" width="9.140625" style="1"/>
    <col min="5640" max="5640" width="15.7109375" style="1" customWidth="1"/>
    <col min="5641" max="5641" width="9.140625" style="1"/>
    <col min="5642" max="5642" width="21.85546875" style="1" customWidth="1"/>
    <col min="5643" max="5643" width="13" style="1" customWidth="1"/>
    <col min="5644" max="5889" width="9.140625" style="1"/>
    <col min="5890" max="5890" width="5.28515625" style="1" customWidth="1"/>
    <col min="5891" max="5891" width="3.42578125" style="1" customWidth="1"/>
    <col min="5892" max="5892" width="32.42578125" style="1" customWidth="1"/>
    <col min="5893" max="5893" width="14" style="1" customWidth="1"/>
    <col min="5894" max="5895" width="9.140625" style="1"/>
    <col min="5896" max="5896" width="15.7109375" style="1" customWidth="1"/>
    <col min="5897" max="5897" width="9.140625" style="1"/>
    <col min="5898" max="5898" width="21.85546875" style="1" customWidth="1"/>
    <col min="5899" max="5899" width="13" style="1" customWidth="1"/>
    <col min="5900" max="6145" width="9.140625" style="1"/>
    <col min="6146" max="6146" width="5.28515625" style="1" customWidth="1"/>
    <col min="6147" max="6147" width="3.42578125" style="1" customWidth="1"/>
    <col min="6148" max="6148" width="32.42578125" style="1" customWidth="1"/>
    <col min="6149" max="6149" width="14" style="1" customWidth="1"/>
    <col min="6150" max="6151" width="9.140625" style="1"/>
    <col min="6152" max="6152" width="15.7109375" style="1" customWidth="1"/>
    <col min="6153" max="6153" width="9.140625" style="1"/>
    <col min="6154" max="6154" width="21.85546875" style="1" customWidth="1"/>
    <col min="6155" max="6155" width="13" style="1" customWidth="1"/>
    <col min="6156" max="6401" width="9.140625" style="1"/>
    <col min="6402" max="6402" width="5.28515625" style="1" customWidth="1"/>
    <col min="6403" max="6403" width="3.42578125" style="1" customWidth="1"/>
    <col min="6404" max="6404" width="32.42578125" style="1" customWidth="1"/>
    <col min="6405" max="6405" width="14" style="1" customWidth="1"/>
    <col min="6406" max="6407" width="9.140625" style="1"/>
    <col min="6408" max="6408" width="15.7109375" style="1" customWidth="1"/>
    <col min="6409" max="6409" width="9.140625" style="1"/>
    <col min="6410" max="6410" width="21.85546875" style="1" customWidth="1"/>
    <col min="6411" max="6411" width="13" style="1" customWidth="1"/>
    <col min="6412" max="6657" width="9.140625" style="1"/>
    <col min="6658" max="6658" width="5.28515625" style="1" customWidth="1"/>
    <col min="6659" max="6659" width="3.42578125" style="1" customWidth="1"/>
    <col min="6660" max="6660" width="32.42578125" style="1" customWidth="1"/>
    <col min="6661" max="6661" width="14" style="1" customWidth="1"/>
    <col min="6662" max="6663" width="9.140625" style="1"/>
    <col min="6664" max="6664" width="15.7109375" style="1" customWidth="1"/>
    <col min="6665" max="6665" width="9.140625" style="1"/>
    <col min="6666" max="6666" width="21.85546875" style="1" customWidth="1"/>
    <col min="6667" max="6667" width="13" style="1" customWidth="1"/>
    <col min="6668" max="6913" width="9.140625" style="1"/>
    <col min="6914" max="6914" width="5.28515625" style="1" customWidth="1"/>
    <col min="6915" max="6915" width="3.42578125" style="1" customWidth="1"/>
    <col min="6916" max="6916" width="32.42578125" style="1" customWidth="1"/>
    <col min="6917" max="6917" width="14" style="1" customWidth="1"/>
    <col min="6918" max="6919" width="9.140625" style="1"/>
    <col min="6920" max="6920" width="15.7109375" style="1" customWidth="1"/>
    <col min="6921" max="6921" width="9.140625" style="1"/>
    <col min="6922" max="6922" width="21.85546875" style="1" customWidth="1"/>
    <col min="6923" max="6923" width="13" style="1" customWidth="1"/>
    <col min="6924" max="7169" width="9.140625" style="1"/>
    <col min="7170" max="7170" width="5.28515625" style="1" customWidth="1"/>
    <col min="7171" max="7171" width="3.42578125" style="1" customWidth="1"/>
    <col min="7172" max="7172" width="32.42578125" style="1" customWidth="1"/>
    <col min="7173" max="7173" width="14" style="1" customWidth="1"/>
    <col min="7174" max="7175" width="9.140625" style="1"/>
    <col min="7176" max="7176" width="15.7109375" style="1" customWidth="1"/>
    <col min="7177" max="7177" width="9.140625" style="1"/>
    <col min="7178" max="7178" width="21.85546875" style="1" customWidth="1"/>
    <col min="7179" max="7179" width="13" style="1" customWidth="1"/>
    <col min="7180" max="7425" width="9.140625" style="1"/>
    <col min="7426" max="7426" width="5.28515625" style="1" customWidth="1"/>
    <col min="7427" max="7427" width="3.42578125" style="1" customWidth="1"/>
    <col min="7428" max="7428" width="32.42578125" style="1" customWidth="1"/>
    <col min="7429" max="7429" width="14" style="1" customWidth="1"/>
    <col min="7430" max="7431" width="9.140625" style="1"/>
    <col min="7432" max="7432" width="15.7109375" style="1" customWidth="1"/>
    <col min="7433" max="7433" width="9.140625" style="1"/>
    <col min="7434" max="7434" width="21.85546875" style="1" customWidth="1"/>
    <col min="7435" max="7435" width="13" style="1" customWidth="1"/>
    <col min="7436" max="7681" width="9.140625" style="1"/>
    <col min="7682" max="7682" width="5.28515625" style="1" customWidth="1"/>
    <col min="7683" max="7683" width="3.42578125" style="1" customWidth="1"/>
    <col min="7684" max="7684" width="32.42578125" style="1" customWidth="1"/>
    <col min="7685" max="7685" width="14" style="1" customWidth="1"/>
    <col min="7686" max="7687" width="9.140625" style="1"/>
    <col min="7688" max="7688" width="15.7109375" style="1" customWidth="1"/>
    <col min="7689" max="7689" width="9.140625" style="1"/>
    <col min="7690" max="7690" width="21.85546875" style="1" customWidth="1"/>
    <col min="7691" max="7691" width="13" style="1" customWidth="1"/>
    <col min="7692" max="7937" width="9.140625" style="1"/>
    <col min="7938" max="7938" width="5.28515625" style="1" customWidth="1"/>
    <col min="7939" max="7939" width="3.42578125" style="1" customWidth="1"/>
    <col min="7940" max="7940" width="32.42578125" style="1" customWidth="1"/>
    <col min="7941" max="7941" width="14" style="1" customWidth="1"/>
    <col min="7942" max="7943" width="9.140625" style="1"/>
    <col min="7944" max="7944" width="15.7109375" style="1" customWidth="1"/>
    <col min="7945" max="7945" width="9.140625" style="1"/>
    <col min="7946" max="7946" width="21.85546875" style="1" customWidth="1"/>
    <col min="7947" max="7947" width="13" style="1" customWidth="1"/>
    <col min="7948" max="8193" width="9.140625" style="1"/>
    <col min="8194" max="8194" width="5.28515625" style="1" customWidth="1"/>
    <col min="8195" max="8195" width="3.42578125" style="1" customWidth="1"/>
    <col min="8196" max="8196" width="32.42578125" style="1" customWidth="1"/>
    <col min="8197" max="8197" width="14" style="1" customWidth="1"/>
    <col min="8198" max="8199" width="9.140625" style="1"/>
    <col min="8200" max="8200" width="15.7109375" style="1" customWidth="1"/>
    <col min="8201" max="8201" width="9.140625" style="1"/>
    <col min="8202" max="8202" width="21.85546875" style="1" customWidth="1"/>
    <col min="8203" max="8203" width="13" style="1" customWidth="1"/>
    <col min="8204" max="8449" width="9.140625" style="1"/>
    <col min="8450" max="8450" width="5.28515625" style="1" customWidth="1"/>
    <col min="8451" max="8451" width="3.42578125" style="1" customWidth="1"/>
    <col min="8452" max="8452" width="32.42578125" style="1" customWidth="1"/>
    <col min="8453" max="8453" width="14" style="1" customWidth="1"/>
    <col min="8454" max="8455" width="9.140625" style="1"/>
    <col min="8456" max="8456" width="15.7109375" style="1" customWidth="1"/>
    <col min="8457" max="8457" width="9.140625" style="1"/>
    <col min="8458" max="8458" width="21.85546875" style="1" customWidth="1"/>
    <col min="8459" max="8459" width="13" style="1" customWidth="1"/>
    <col min="8460" max="8705" width="9.140625" style="1"/>
    <col min="8706" max="8706" width="5.28515625" style="1" customWidth="1"/>
    <col min="8707" max="8707" width="3.42578125" style="1" customWidth="1"/>
    <col min="8708" max="8708" width="32.42578125" style="1" customWidth="1"/>
    <col min="8709" max="8709" width="14" style="1" customWidth="1"/>
    <col min="8710" max="8711" width="9.140625" style="1"/>
    <col min="8712" max="8712" width="15.7109375" style="1" customWidth="1"/>
    <col min="8713" max="8713" width="9.140625" style="1"/>
    <col min="8714" max="8714" width="21.85546875" style="1" customWidth="1"/>
    <col min="8715" max="8715" width="13" style="1" customWidth="1"/>
    <col min="8716" max="8961" width="9.140625" style="1"/>
    <col min="8962" max="8962" width="5.28515625" style="1" customWidth="1"/>
    <col min="8963" max="8963" width="3.42578125" style="1" customWidth="1"/>
    <col min="8964" max="8964" width="32.42578125" style="1" customWidth="1"/>
    <col min="8965" max="8965" width="14" style="1" customWidth="1"/>
    <col min="8966" max="8967" width="9.140625" style="1"/>
    <col min="8968" max="8968" width="15.7109375" style="1" customWidth="1"/>
    <col min="8969" max="8969" width="9.140625" style="1"/>
    <col min="8970" max="8970" width="21.85546875" style="1" customWidth="1"/>
    <col min="8971" max="8971" width="13" style="1" customWidth="1"/>
    <col min="8972" max="9217" width="9.140625" style="1"/>
    <col min="9218" max="9218" width="5.28515625" style="1" customWidth="1"/>
    <col min="9219" max="9219" width="3.42578125" style="1" customWidth="1"/>
    <col min="9220" max="9220" width="32.42578125" style="1" customWidth="1"/>
    <col min="9221" max="9221" width="14" style="1" customWidth="1"/>
    <col min="9222" max="9223" width="9.140625" style="1"/>
    <col min="9224" max="9224" width="15.7109375" style="1" customWidth="1"/>
    <col min="9225" max="9225" width="9.140625" style="1"/>
    <col min="9226" max="9226" width="21.85546875" style="1" customWidth="1"/>
    <col min="9227" max="9227" width="13" style="1" customWidth="1"/>
    <col min="9228" max="9473" width="9.140625" style="1"/>
    <col min="9474" max="9474" width="5.28515625" style="1" customWidth="1"/>
    <col min="9475" max="9475" width="3.42578125" style="1" customWidth="1"/>
    <col min="9476" max="9476" width="32.42578125" style="1" customWidth="1"/>
    <col min="9477" max="9477" width="14" style="1" customWidth="1"/>
    <col min="9478" max="9479" width="9.140625" style="1"/>
    <col min="9480" max="9480" width="15.7109375" style="1" customWidth="1"/>
    <col min="9481" max="9481" width="9.140625" style="1"/>
    <col min="9482" max="9482" width="21.85546875" style="1" customWidth="1"/>
    <col min="9483" max="9483" width="13" style="1" customWidth="1"/>
    <col min="9484" max="9729" width="9.140625" style="1"/>
    <col min="9730" max="9730" width="5.28515625" style="1" customWidth="1"/>
    <col min="9731" max="9731" width="3.42578125" style="1" customWidth="1"/>
    <col min="9732" max="9732" width="32.42578125" style="1" customWidth="1"/>
    <col min="9733" max="9733" width="14" style="1" customWidth="1"/>
    <col min="9734" max="9735" width="9.140625" style="1"/>
    <col min="9736" max="9736" width="15.7109375" style="1" customWidth="1"/>
    <col min="9737" max="9737" width="9.140625" style="1"/>
    <col min="9738" max="9738" width="21.85546875" style="1" customWidth="1"/>
    <col min="9739" max="9739" width="13" style="1" customWidth="1"/>
    <col min="9740" max="9985" width="9.140625" style="1"/>
    <col min="9986" max="9986" width="5.28515625" style="1" customWidth="1"/>
    <col min="9987" max="9987" width="3.42578125" style="1" customWidth="1"/>
    <col min="9988" max="9988" width="32.42578125" style="1" customWidth="1"/>
    <col min="9989" max="9989" width="14" style="1" customWidth="1"/>
    <col min="9990" max="9991" width="9.140625" style="1"/>
    <col min="9992" max="9992" width="15.7109375" style="1" customWidth="1"/>
    <col min="9993" max="9993" width="9.140625" style="1"/>
    <col min="9994" max="9994" width="21.85546875" style="1" customWidth="1"/>
    <col min="9995" max="9995" width="13" style="1" customWidth="1"/>
    <col min="9996" max="10241" width="9.140625" style="1"/>
    <col min="10242" max="10242" width="5.28515625" style="1" customWidth="1"/>
    <col min="10243" max="10243" width="3.42578125" style="1" customWidth="1"/>
    <col min="10244" max="10244" width="32.42578125" style="1" customWidth="1"/>
    <col min="10245" max="10245" width="14" style="1" customWidth="1"/>
    <col min="10246" max="10247" width="9.140625" style="1"/>
    <col min="10248" max="10248" width="15.7109375" style="1" customWidth="1"/>
    <col min="10249" max="10249" width="9.140625" style="1"/>
    <col min="10250" max="10250" width="21.85546875" style="1" customWidth="1"/>
    <col min="10251" max="10251" width="13" style="1" customWidth="1"/>
    <col min="10252" max="10497" width="9.140625" style="1"/>
    <col min="10498" max="10498" width="5.28515625" style="1" customWidth="1"/>
    <col min="10499" max="10499" width="3.42578125" style="1" customWidth="1"/>
    <col min="10500" max="10500" width="32.42578125" style="1" customWidth="1"/>
    <col min="10501" max="10501" width="14" style="1" customWidth="1"/>
    <col min="10502" max="10503" width="9.140625" style="1"/>
    <col min="10504" max="10504" width="15.7109375" style="1" customWidth="1"/>
    <col min="10505" max="10505" width="9.140625" style="1"/>
    <col min="10506" max="10506" width="21.85546875" style="1" customWidth="1"/>
    <col min="10507" max="10507" width="13" style="1" customWidth="1"/>
    <col min="10508" max="10753" width="9.140625" style="1"/>
    <col min="10754" max="10754" width="5.28515625" style="1" customWidth="1"/>
    <col min="10755" max="10755" width="3.42578125" style="1" customWidth="1"/>
    <col min="10756" max="10756" width="32.42578125" style="1" customWidth="1"/>
    <col min="10757" max="10757" width="14" style="1" customWidth="1"/>
    <col min="10758" max="10759" width="9.140625" style="1"/>
    <col min="10760" max="10760" width="15.7109375" style="1" customWidth="1"/>
    <col min="10761" max="10761" width="9.140625" style="1"/>
    <col min="10762" max="10762" width="21.85546875" style="1" customWidth="1"/>
    <col min="10763" max="10763" width="13" style="1" customWidth="1"/>
    <col min="10764" max="11009" width="9.140625" style="1"/>
    <col min="11010" max="11010" width="5.28515625" style="1" customWidth="1"/>
    <col min="11011" max="11011" width="3.42578125" style="1" customWidth="1"/>
    <col min="11012" max="11012" width="32.42578125" style="1" customWidth="1"/>
    <col min="11013" max="11013" width="14" style="1" customWidth="1"/>
    <col min="11014" max="11015" width="9.140625" style="1"/>
    <col min="11016" max="11016" width="15.7109375" style="1" customWidth="1"/>
    <col min="11017" max="11017" width="9.140625" style="1"/>
    <col min="11018" max="11018" width="21.85546875" style="1" customWidth="1"/>
    <col min="11019" max="11019" width="13" style="1" customWidth="1"/>
    <col min="11020" max="11265" width="9.140625" style="1"/>
    <col min="11266" max="11266" width="5.28515625" style="1" customWidth="1"/>
    <col min="11267" max="11267" width="3.42578125" style="1" customWidth="1"/>
    <col min="11268" max="11268" width="32.42578125" style="1" customWidth="1"/>
    <col min="11269" max="11269" width="14" style="1" customWidth="1"/>
    <col min="11270" max="11271" width="9.140625" style="1"/>
    <col min="11272" max="11272" width="15.7109375" style="1" customWidth="1"/>
    <col min="11273" max="11273" width="9.140625" style="1"/>
    <col min="11274" max="11274" width="21.85546875" style="1" customWidth="1"/>
    <col min="11275" max="11275" width="13" style="1" customWidth="1"/>
    <col min="11276" max="11521" width="9.140625" style="1"/>
    <col min="11522" max="11522" width="5.28515625" style="1" customWidth="1"/>
    <col min="11523" max="11523" width="3.42578125" style="1" customWidth="1"/>
    <col min="11524" max="11524" width="32.42578125" style="1" customWidth="1"/>
    <col min="11525" max="11525" width="14" style="1" customWidth="1"/>
    <col min="11526" max="11527" width="9.140625" style="1"/>
    <col min="11528" max="11528" width="15.7109375" style="1" customWidth="1"/>
    <col min="11529" max="11529" width="9.140625" style="1"/>
    <col min="11530" max="11530" width="21.85546875" style="1" customWidth="1"/>
    <col min="11531" max="11531" width="13" style="1" customWidth="1"/>
    <col min="11532" max="11777" width="9.140625" style="1"/>
    <col min="11778" max="11778" width="5.28515625" style="1" customWidth="1"/>
    <col min="11779" max="11779" width="3.42578125" style="1" customWidth="1"/>
    <col min="11780" max="11780" width="32.42578125" style="1" customWidth="1"/>
    <col min="11781" max="11781" width="14" style="1" customWidth="1"/>
    <col min="11782" max="11783" width="9.140625" style="1"/>
    <col min="11784" max="11784" width="15.7109375" style="1" customWidth="1"/>
    <col min="11785" max="11785" width="9.140625" style="1"/>
    <col min="11786" max="11786" width="21.85546875" style="1" customWidth="1"/>
    <col min="11787" max="11787" width="13" style="1" customWidth="1"/>
    <col min="11788" max="12033" width="9.140625" style="1"/>
    <col min="12034" max="12034" width="5.28515625" style="1" customWidth="1"/>
    <col min="12035" max="12035" width="3.42578125" style="1" customWidth="1"/>
    <col min="12036" max="12036" width="32.42578125" style="1" customWidth="1"/>
    <col min="12037" max="12037" width="14" style="1" customWidth="1"/>
    <col min="12038" max="12039" width="9.140625" style="1"/>
    <col min="12040" max="12040" width="15.7109375" style="1" customWidth="1"/>
    <col min="12041" max="12041" width="9.140625" style="1"/>
    <col min="12042" max="12042" width="21.85546875" style="1" customWidth="1"/>
    <col min="12043" max="12043" width="13" style="1" customWidth="1"/>
    <col min="12044" max="12289" width="9.140625" style="1"/>
    <col min="12290" max="12290" width="5.28515625" style="1" customWidth="1"/>
    <col min="12291" max="12291" width="3.42578125" style="1" customWidth="1"/>
    <col min="12292" max="12292" width="32.42578125" style="1" customWidth="1"/>
    <col min="12293" max="12293" width="14" style="1" customWidth="1"/>
    <col min="12294" max="12295" width="9.140625" style="1"/>
    <col min="12296" max="12296" width="15.7109375" style="1" customWidth="1"/>
    <col min="12297" max="12297" width="9.140625" style="1"/>
    <col min="12298" max="12298" width="21.85546875" style="1" customWidth="1"/>
    <col min="12299" max="12299" width="13" style="1" customWidth="1"/>
    <col min="12300" max="12545" width="9.140625" style="1"/>
    <col min="12546" max="12546" width="5.28515625" style="1" customWidth="1"/>
    <col min="12547" max="12547" width="3.42578125" style="1" customWidth="1"/>
    <col min="12548" max="12548" width="32.42578125" style="1" customWidth="1"/>
    <col min="12549" max="12549" width="14" style="1" customWidth="1"/>
    <col min="12550" max="12551" width="9.140625" style="1"/>
    <col min="12552" max="12552" width="15.7109375" style="1" customWidth="1"/>
    <col min="12553" max="12553" width="9.140625" style="1"/>
    <col min="12554" max="12554" width="21.85546875" style="1" customWidth="1"/>
    <col min="12555" max="12555" width="13" style="1" customWidth="1"/>
    <col min="12556" max="12801" width="9.140625" style="1"/>
    <col min="12802" max="12802" width="5.28515625" style="1" customWidth="1"/>
    <col min="12803" max="12803" width="3.42578125" style="1" customWidth="1"/>
    <col min="12804" max="12804" width="32.42578125" style="1" customWidth="1"/>
    <col min="12805" max="12805" width="14" style="1" customWidth="1"/>
    <col min="12806" max="12807" width="9.140625" style="1"/>
    <col min="12808" max="12808" width="15.7109375" style="1" customWidth="1"/>
    <col min="12809" max="12809" width="9.140625" style="1"/>
    <col min="12810" max="12810" width="21.85546875" style="1" customWidth="1"/>
    <col min="12811" max="12811" width="13" style="1" customWidth="1"/>
    <col min="12812" max="13057" width="9.140625" style="1"/>
    <col min="13058" max="13058" width="5.28515625" style="1" customWidth="1"/>
    <col min="13059" max="13059" width="3.42578125" style="1" customWidth="1"/>
    <col min="13060" max="13060" width="32.42578125" style="1" customWidth="1"/>
    <col min="13061" max="13061" width="14" style="1" customWidth="1"/>
    <col min="13062" max="13063" width="9.140625" style="1"/>
    <col min="13064" max="13064" width="15.7109375" style="1" customWidth="1"/>
    <col min="13065" max="13065" width="9.140625" style="1"/>
    <col min="13066" max="13066" width="21.85546875" style="1" customWidth="1"/>
    <col min="13067" max="13067" width="13" style="1" customWidth="1"/>
    <col min="13068" max="13313" width="9.140625" style="1"/>
    <col min="13314" max="13314" width="5.28515625" style="1" customWidth="1"/>
    <col min="13315" max="13315" width="3.42578125" style="1" customWidth="1"/>
    <col min="13316" max="13316" width="32.42578125" style="1" customWidth="1"/>
    <col min="13317" max="13317" width="14" style="1" customWidth="1"/>
    <col min="13318" max="13319" width="9.140625" style="1"/>
    <col min="13320" max="13320" width="15.7109375" style="1" customWidth="1"/>
    <col min="13321" max="13321" width="9.140625" style="1"/>
    <col min="13322" max="13322" width="21.85546875" style="1" customWidth="1"/>
    <col min="13323" max="13323" width="13" style="1" customWidth="1"/>
    <col min="13324" max="13569" width="9.140625" style="1"/>
    <col min="13570" max="13570" width="5.28515625" style="1" customWidth="1"/>
    <col min="13571" max="13571" width="3.42578125" style="1" customWidth="1"/>
    <col min="13572" max="13572" width="32.42578125" style="1" customWidth="1"/>
    <col min="13573" max="13573" width="14" style="1" customWidth="1"/>
    <col min="13574" max="13575" width="9.140625" style="1"/>
    <col min="13576" max="13576" width="15.7109375" style="1" customWidth="1"/>
    <col min="13577" max="13577" width="9.140625" style="1"/>
    <col min="13578" max="13578" width="21.85546875" style="1" customWidth="1"/>
    <col min="13579" max="13579" width="13" style="1" customWidth="1"/>
    <col min="13580" max="13825" width="9.140625" style="1"/>
    <col min="13826" max="13826" width="5.28515625" style="1" customWidth="1"/>
    <col min="13827" max="13827" width="3.42578125" style="1" customWidth="1"/>
    <col min="13828" max="13828" width="32.42578125" style="1" customWidth="1"/>
    <col min="13829" max="13829" width="14" style="1" customWidth="1"/>
    <col min="13830" max="13831" width="9.140625" style="1"/>
    <col min="13832" max="13832" width="15.7109375" style="1" customWidth="1"/>
    <col min="13833" max="13833" width="9.140625" style="1"/>
    <col min="13834" max="13834" width="21.85546875" style="1" customWidth="1"/>
    <col min="13835" max="13835" width="13" style="1" customWidth="1"/>
    <col min="13836" max="14081" width="9.140625" style="1"/>
    <col min="14082" max="14082" width="5.28515625" style="1" customWidth="1"/>
    <col min="14083" max="14083" width="3.42578125" style="1" customWidth="1"/>
    <col min="14084" max="14084" width="32.42578125" style="1" customWidth="1"/>
    <col min="14085" max="14085" width="14" style="1" customWidth="1"/>
    <col min="14086" max="14087" width="9.140625" style="1"/>
    <col min="14088" max="14088" width="15.7109375" style="1" customWidth="1"/>
    <col min="14089" max="14089" width="9.140625" style="1"/>
    <col min="14090" max="14090" width="21.85546875" style="1" customWidth="1"/>
    <col min="14091" max="14091" width="13" style="1" customWidth="1"/>
    <col min="14092" max="14337" width="9.140625" style="1"/>
    <col min="14338" max="14338" width="5.28515625" style="1" customWidth="1"/>
    <col min="14339" max="14339" width="3.42578125" style="1" customWidth="1"/>
    <col min="14340" max="14340" width="32.42578125" style="1" customWidth="1"/>
    <col min="14341" max="14341" width="14" style="1" customWidth="1"/>
    <col min="14342" max="14343" width="9.140625" style="1"/>
    <col min="14344" max="14344" width="15.7109375" style="1" customWidth="1"/>
    <col min="14345" max="14345" width="9.140625" style="1"/>
    <col min="14346" max="14346" width="21.85546875" style="1" customWidth="1"/>
    <col min="14347" max="14347" width="13" style="1" customWidth="1"/>
    <col min="14348" max="14593" width="9.140625" style="1"/>
    <col min="14594" max="14594" width="5.28515625" style="1" customWidth="1"/>
    <col min="14595" max="14595" width="3.42578125" style="1" customWidth="1"/>
    <col min="14596" max="14596" width="32.42578125" style="1" customWidth="1"/>
    <col min="14597" max="14597" width="14" style="1" customWidth="1"/>
    <col min="14598" max="14599" width="9.140625" style="1"/>
    <col min="14600" max="14600" width="15.7109375" style="1" customWidth="1"/>
    <col min="14601" max="14601" width="9.140625" style="1"/>
    <col min="14602" max="14602" width="21.85546875" style="1" customWidth="1"/>
    <col min="14603" max="14603" width="13" style="1" customWidth="1"/>
    <col min="14604" max="14849" width="9.140625" style="1"/>
    <col min="14850" max="14850" width="5.28515625" style="1" customWidth="1"/>
    <col min="14851" max="14851" width="3.42578125" style="1" customWidth="1"/>
    <col min="14852" max="14852" width="32.42578125" style="1" customWidth="1"/>
    <col min="14853" max="14853" width="14" style="1" customWidth="1"/>
    <col min="14854" max="14855" width="9.140625" style="1"/>
    <col min="14856" max="14856" width="15.7109375" style="1" customWidth="1"/>
    <col min="14857" max="14857" width="9.140625" style="1"/>
    <col min="14858" max="14858" width="21.85546875" style="1" customWidth="1"/>
    <col min="14859" max="14859" width="13" style="1" customWidth="1"/>
    <col min="14860" max="15105" width="9.140625" style="1"/>
    <col min="15106" max="15106" width="5.28515625" style="1" customWidth="1"/>
    <col min="15107" max="15107" width="3.42578125" style="1" customWidth="1"/>
    <col min="15108" max="15108" width="32.42578125" style="1" customWidth="1"/>
    <col min="15109" max="15109" width="14" style="1" customWidth="1"/>
    <col min="15110" max="15111" width="9.140625" style="1"/>
    <col min="15112" max="15112" width="15.7109375" style="1" customWidth="1"/>
    <col min="15113" max="15113" width="9.140625" style="1"/>
    <col min="15114" max="15114" width="21.85546875" style="1" customWidth="1"/>
    <col min="15115" max="15115" width="13" style="1" customWidth="1"/>
    <col min="15116" max="15361" width="9.140625" style="1"/>
    <col min="15362" max="15362" width="5.28515625" style="1" customWidth="1"/>
    <col min="15363" max="15363" width="3.42578125" style="1" customWidth="1"/>
    <col min="15364" max="15364" width="32.42578125" style="1" customWidth="1"/>
    <col min="15365" max="15365" width="14" style="1" customWidth="1"/>
    <col min="15366" max="15367" width="9.140625" style="1"/>
    <col min="15368" max="15368" width="15.7109375" style="1" customWidth="1"/>
    <col min="15369" max="15369" width="9.140625" style="1"/>
    <col min="15370" max="15370" width="21.85546875" style="1" customWidth="1"/>
    <col min="15371" max="15371" width="13" style="1" customWidth="1"/>
    <col min="15372" max="15617" width="9.140625" style="1"/>
    <col min="15618" max="15618" width="5.28515625" style="1" customWidth="1"/>
    <col min="15619" max="15619" width="3.42578125" style="1" customWidth="1"/>
    <col min="15620" max="15620" width="32.42578125" style="1" customWidth="1"/>
    <col min="15621" max="15621" width="14" style="1" customWidth="1"/>
    <col min="15622" max="15623" width="9.140625" style="1"/>
    <col min="15624" max="15624" width="15.7109375" style="1" customWidth="1"/>
    <col min="15625" max="15625" width="9.140625" style="1"/>
    <col min="15626" max="15626" width="21.85546875" style="1" customWidth="1"/>
    <col min="15627" max="15627" width="13" style="1" customWidth="1"/>
    <col min="15628" max="15873" width="9.140625" style="1"/>
    <col min="15874" max="15874" width="5.28515625" style="1" customWidth="1"/>
    <col min="15875" max="15875" width="3.42578125" style="1" customWidth="1"/>
    <col min="15876" max="15876" width="32.42578125" style="1" customWidth="1"/>
    <col min="15877" max="15877" width="14" style="1" customWidth="1"/>
    <col min="15878" max="15879" width="9.140625" style="1"/>
    <col min="15880" max="15880" width="15.7109375" style="1" customWidth="1"/>
    <col min="15881" max="15881" width="9.140625" style="1"/>
    <col min="15882" max="15882" width="21.85546875" style="1" customWidth="1"/>
    <col min="15883" max="15883" width="13" style="1" customWidth="1"/>
    <col min="15884" max="16129" width="9.140625" style="1"/>
    <col min="16130" max="16130" width="5.28515625" style="1" customWidth="1"/>
    <col min="16131" max="16131" width="3.42578125" style="1" customWidth="1"/>
    <col min="16132" max="16132" width="32.42578125" style="1" customWidth="1"/>
    <col min="16133" max="16133" width="14" style="1" customWidth="1"/>
    <col min="16134" max="16135" width="9.140625" style="1"/>
    <col min="16136" max="16136" width="15.7109375" style="1" customWidth="1"/>
    <col min="16137" max="16137" width="9.140625" style="1"/>
    <col min="16138" max="16138" width="21.85546875" style="1" customWidth="1"/>
    <col min="16139" max="16139" width="13" style="1" customWidth="1"/>
    <col min="16140" max="16384" width="9.140625" style="1"/>
  </cols>
  <sheetData>
    <row r="2" spans="2:12" ht="25.5">
      <c r="B2" s="353" t="s">
        <v>42</v>
      </c>
      <c r="C2" s="353"/>
      <c r="D2" s="353"/>
      <c r="E2" s="353"/>
      <c r="F2" s="353"/>
      <c r="G2" s="353"/>
      <c r="H2" s="353"/>
      <c r="I2" s="353"/>
      <c r="J2" s="353"/>
    </row>
    <row r="3" spans="2:12" ht="15.75">
      <c r="B3" s="2"/>
      <c r="C3" s="2"/>
      <c r="D3" s="2"/>
      <c r="E3" s="2"/>
      <c r="F3" s="2"/>
      <c r="G3" s="2"/>
      <c r="H3" s="2"/>
      <c r="I3" s="2"/>
      <c r="J3" s="2"/>
    </row>
    <row r="4" spans="2:12" ht="20.25">
      <c r="B4" s="354"/>
      <c r="C4" s="355"/>
      <c r="D4" s="355"/>
      <c r="E4" s="355"/>
      <c r="F4" s="355"/>
      <c r="G4" s="355"/>
      <c r="H4" s="355"/>
      <c r="I4" s="355"/>
      <c r="J4" s="355"/>
    </row>
    <row r="5" spans="2:12" ht="20.25">
      <c r="B5" s="3"/>
      <c r="C5" s="3"/>
      <c r="D5" s="3"/>
      <c r="E5" s="3"/>
      <c r="F5" s="3"/>
      <c r="G5" s="3"/>
      <c r="H5" s="3"/>
      <c r="I5" s="3"/>
      <c r="J5" s="3"/>
    </row>
    <row r="6" spans="2:12" ht="15.75">
      <c r="B6" s="2"/>
      <c r="C6" s="2"/>
      <c r="D6" s="2"/>
      <c r="E6" s="2"/>
      <c r="F6" s="2"/>
      <c r="G6" s="2"/>
      <c r="H6" s="2"/>
      <c r="I6" s="2"/>
      <c r="J6" s="2"/>
    </row>
    <row r="7" spans="2:12" ht="15">
      <c r="B7" s="4" t="s">
        <v>35</v>
      </c>
      <c r="C7" s="4" t="s">
        <v>43</v>
      </c>
      <c r="D7" s="4"/>
      <c r="E7" s="25"/>
      <c r="F7" s="25"/>
      <c r="G7" s="25"/>
      <c r="H7" s="25"/>
      <c r="I7" s="25"/>
      <c r="J7" s="25"/>
    </row>
    <row r="8" spans="2:12" ht="15">
      <c r="B8" s="25"/>
      <c r="C8" s="25"/>
      <c r="D8" s="25"/>
      <c r="E8" s="25"/>
      <c r="F8" s="25"/>
      <c r="G8" s="25"/>
      <c r="H8" s="25"/>
      <c r="I8" s="25"/>
      <c r="J8" s="25"/>
    </row>
    <row r="9" spans="2:12" ht="15">
      <c r="B9" s="25">
        <v>1</v>
      </c>
      <c r="C9" s="25" t="s">
        <v>189</v>
      </c>
      <c r="D9" s="25"/>
      <c r="E9" s="25"/>
      <c r="F9" s="25"/>
      <c r="G9" s="25"/>
      <c r="H9" s="26"/>
      <c r="I9" s="6"/>
      <c r="J9" s="253"/>
    </row>
    <row r="10" spans="2:12" ht="60">
      <c r="B10" s="26"/>
      <c r="C10" s="25" t="s">
        <v>44</v>
      </c>
      <c r="D10" s="254" t="s">
        <v>141</v>
      </c>
      <c r="E10" s="5">
        <v>28750000</v>
      </c>
      <c r="F10" s="27"/>
      <c r="G10" s="28" t="s">
        <v>45</v>
      </c>
      <c r="H10" s="255" t="s">
        <v>142</v>
      </c>
      <c r="I10" s="6" t="s">
        <v>46</v>
      </c>
      <c r="J10" s="29">
        <f>E10*0.964</f>
        <v>27715000</v>
      </c>
      <c r="L10" s="30">
        <f>J10*0.6</f>
        <v>16629000</v>
      </c>
    </row>
    <row r="11" spans="2:12" ht="15">
      <c r="B11" s="25"/>
      <c r="C11" s="25" t="s">
        <v>44</v>
      </c>
      <c r="D11" s="25" t="s">
        <v>47</v>
      </c>
      <c r="E11" s="256">
        <f>J10</f>
        <v>27715000</v>
      </c>
      <c r="F11" s="25"/>
      <c r="G11" s="28" t="s">
        <v>0</v>
      </c>
      <c r="H11" s="257">
        <v>2.08</v>
      </c>
      <c r="I11" s="6" t="s">
        <v>46</v>
      </c>
      <c r="J11" s="253">
        <f>E11/H11</f>
        <v>13324519.23076923</v>
      </c>
    </row>
    <row r="12" spans="2:12" ht="15">
      <c r="B12" s="25"/>
      <c r="C12" s="25" t="s">
        <v>44</v>
      </c>
      <c r="D12" s="25" t="s">
        <v>48</v>
      </c>
      <c r="E12" s="258">
        <v>0.3</v>
      </c>
      <c r="F12" s="25"/>
      <c r="G12" s="28" t="s">
        <v>45</v>
      </c>
      <c r="H12" s="259" t="s">
        <v>49</v>
      </c>
      <c r="I12" s="6" t="s">
        <v>46</v>
      </c>
      <c r="J12" s="253">
        <f>E12*J11</f>
        <v>3997355.769230769</v>
      </c>
    </row>
    <row r="13" spans="2:12" ht="15">
      <c r="B13" s="25"/>
      <c r="C13" s="25" t="s">
        <v>44</v>
      </c>
      <c r="D13" s="25" t="s">
        <v>50</v>
      </c>
      <c r="E13" s="258">
        <v>0.5</v>
      </c>
      <c r="F13" s="25"/>
      <c r="G13" s="28" t="s">
        <v>45</v>
      </c>
      <c r="H13" s="259" t="s">
        <v>49</v>
      </c>
      <c r="I13" s="6" t="s">
        <v>46</v>
      </c>
      <c r="J13" s="253">
        <f>E13*J11</f>
        <v>6662259.615384615</v>
      </c>
    </row>
    <row r="14" spans="2:12" ht="15">
      <c r="B14" s="25"/>
      <c r="C14" s="25" t="s">
        <v>44</v>
      </c>
      <c r="D14" s="25" t="s">
        <v>51</v>
      </c>
      <c r="E14" s="258">
        <v>0.1</v>
      </c>
      <c r="F14" s="25"/>
      <c r="G14" s="28" t="s">
        <v>45</v>
      </c>
      <c r="H14" s="259" t="s">
        <v>49</v>
      </c>
      <c r="I14" s="6" t="s">
        <v>46</v>
      </c>
      <c r="J14" s="253">
        <f>E14*J11</f>
        <v>1332451.923076923</v>
      </c>
    </row>
    <row r="15" spans="2:12" ht="15">
      <c r="B15" s="25"/>
      <c r="C15" s="25" t="s">
        <v>44</v>
      </c>
      <c r="D15" s="25" t="s">
        <v>52</v>
      </c>
      <c r="E15" s="258">
        <v>0.1</v>
      </c>
      <c r="F15" s="25"/>
      <c r="G15" s="28" t="s">
        <v>45</v>
      </c>
      <c r="H15" s="259" t="s">
        <v>53</v>
      </c>
      <c r="I15" s="6" t="s">
        <v>46</v>
      </c>
      <c r="J15" s="253">
        <f>E15*(J11+J12+J13)</f>
        <v>2398413.4615384615</v>
      </c>
    </row>
    <row r="16" spans="2:12" ht="15">
      <c r="B16" s="25"/>
      <c r="C16" s="25"/>
      <c r="D16" s="25"/>
      <c r="E16" s="25"/>
      <c r="F16" s="25"/>
      <c r="G16" s="25"/>
      <c r="H16" s="26" t="s">
        <v>54</v>
      </c>
      <c r="I16" s="6"/>
      <c r="J16" s="7">
        <f>SUM(J11:J15)</f>
        <v>27715000</v>
      </c>
    </row>
    <row r="17" spans="2:12" ht="15.75" thickBot="1">
      <c r="B17" s="25"/>
      <c r="C17" s="25"/>
      <c r="D17" s="25"/>
      <c r="E17" s="25"/>
      <c r="F17" s="25"/>
      <c r="G17" s="25"/>
      <c r="H17" s="8" t="s">
        <v>55</v>
      </c>
      <c r="I17" s="9"/>
      <c r="J17" s="10">
        <f>ROUNDDOWN(J16,-2)</f>
        <v>27715000</v>
      </c>
    </row>
    <row r="18" spans="2:12" ht="15.75" thickTop="1">
      <c r="B18" s="25"/>
      <c r="C18" s="25"/>
      <c r="D18" s="25"/>
      <c r="E18" s="25"/>
      <c r="F18" s="25"/>
      <c r="G18" s="25"/>
      <c r="H18" s="8"/>
      <c r="I18" s="9"/>
      <c r="J18" s="11"/>
    </row>
    <row r="19" spans="2:12" ht="15">
      <c r="B19" s="25">
        <v>2</v>
      </c>
      <c r="C19" s="25" t="s">
        <v>190</v>
      </c>
      <c r="D19" s="25"/>
      <c r="E19" s="25"/>
      <c r="F19" s="25"/>
      <c r="G19" s="25"/>
      <c r="H19" s="26"/>
      <c r="I19" s="6"/>
      <c r="J19" s="253"/>
    </row>
    <row r="20" spans="2:12" ht="60">
      <c r="B20" s="26"/>
      <c r="C20" s="25" t="s">
        <v>44</v>
      </c>
      <c r="D20" s="254" t="str">
        <f>D10</f>
        <v>Standar Mentri PUPR Tahun 2022</v>
      </c>
      <c r="E20" s="5">
        <v>25750000</v>
      </c>
      <c r="F20" s="27"/>
      <c r="G20" s="28" t="s">
        <v>45</v>
      </c>
      <c r="H20" s="255" t="s">
        <v>142</v>
      </c>
      <c r="I20" s="6" t="s">
        <v>46</v>
      </c>
      <c r="J20" s="29">
        <f>E20*0.964</f>
        <v>24823000</v>
      </c>
      <c r="L20" s="30">
        <f>J20*0.6</f>
        <v>14893800</v>
      </c>
    </row>
    <row r="21" spans="2:12" ht="15">
      <c r="B21" s="25"/>
      <c r="C21" s="25" t="s">
        <v>44</v>
      </c>
      <c r="D21" s="25" t="s">
        <v>47</v>
      </c>
      <c r="E21" s="256">
        <f>J20</f>
        <v>24823000</v>
      </c>
      <c r="F21" s="25"/>
      <c r="G21" s="28" t="s">
        <v>0</v>
      </c>
      <c r="H21" s="257">
        <f>H11</f>
        <v>2.08</v>
      </c>
      <c r="I21" s="6" t="s">
        <v>46</v>
      </c>
      <c r="J21" s="253">
        <f>E21/H21</f>
        <v>11934134.615384614</v>
      </c>
    </row>
    <row r="22" spans="2:12" ht="15">
      <c r="B22" s="25"/>
      <c r="C22" s="25" t="s">
        <v>44</v>
      </c>
      <c r="D22" s="25" t="s">
        <v>48</v>
      </c>
      <c r="E22" s="258">
        <v>0.3</v>
      </c>
      <c r="F22" s="25"/>
      <c r="G22" s="28" t="s">
        <v>45</v>
      </c>
      <c r="H22" s="259" t="s">
        <v>49</v>
      </c>
      <c r="I22" s="6" t="s">
        <v>46</v>
      </c>
      <c r="J22" s="253">
        <f>E22*J21</f>
        <v>3580240.384615384</v>
      </c>
    </row>
    <row r="23" spans="2:12" ht="15">
      <c r="B23" s="25"/>
      <c r="C23" s="25" t="s">
        <v>44</v>
      </c>
      <c r="D23" s="25" t="s">
        <v>50</v>
      </c>
      <c r="E23" s="258">
        <v>0.5</v>
      </c>
      <c r="F23" s="25"/>
      <c r="G23" s="28" t="s">
        <v>45</v>
      </c>
      <c r="H23" s="259" t="s">
        <v>49</v>
      </c>
      <c r="I23" s="6" t="s">
        <v>46</v>
      </c>
      <c r="J23" s="253">
        <f>E23*J21</f>
        <v>5967067.307692307</v>
      </c>
    </row>
    <row r="24" spans="2:12" ht="15">
      <c r="B24" s="25"/>
      <c r="C24" s="25" t="s">
        <v>44</v>
      </c>
      <c r="D24" s="25" t="s">
        <v>51</v>
      </c>
      <c r="E24" s="258">
        <v>0.1</v>
      </c>
      <c r="F24" s="25"/>
      <c r="G24" s="28" t="s">
        <v>45</v>
      </c>
      <c r="H24" s="259" t="s">
        <v>49</v>
      </c>
      <c r="I24" s="6" t="s">
        <v>46</v>
      </c>
      <c r="J24" s="253">
        <f>E24*J21</f>
        <v>1193413.4615384615</v>
      </c>
    </row>
    <row r="25" spans="2:12" ht="15">
      <c r="B25" s="25"/>
      <c r="C25" s="25" t="s">
        <v>44</v>
      </c>
      <c r="D25" s="25" t="s">
        <v>52</v>
      </c>
      <c r="E25" s="258">
        <v>0.1</v>
      </c>
      <c r="F25" s="25"/>
      <c r="G25" s="28" t="s">
        <v>45</v>
      </c>
      <c r="H25" s="259" t="s">
        <v>53</v>
      </c>
      <c r="I25" s="6" t="s">
        <v>46</v>
      </c>
      <c r="J25" s="253">
        <f>E25*(J21+J22+J23)</f>
        <v>2148144.2307692305</v>
      </c>
    </row>
    <row r="26" spans="2:12" ht="15">
      <c r="B26" s="25"/>
      <c r="C26" s="25"/>
      <c r="D26" s="25"/>
      <c r="E26" s="25"/>
      <c r="F26" s="25"/>
      <c r="G26" s="25"/>
      <c r="H26" s="26" t="s">
        <v>54</v>
      </c>
      <c r="I26" s="6"/>
      <c r="J26" s="7">
        <f>SUM(J21:J25)</f>
        <v>24822999.999999996</v>
      </c>
    </row>
    <row r="27" spans="2:12" ht="15.75" thickBot="1">
      <c r="B27" s="25"/>
      <c r="C27" s="25"/>
      <c r="D27" s="25"/>
      <c r="E27" s="25"/>
      <c r="F27" s="25"/>
      <c r="G27" s="25"/>
      <c r="H27" s="8" t="s">
        <v>55</v>
      </c>
      <c r="I27" s="9"/>
      <c r="J27" s="10">
        <f>ROUNDDOWN(J26,-2)</f>
        <v>24823000</v>
      </c>
    </row>
    <row r="28" spans="2:12" ht="15.75" thickTop="1">
      <c r="B28" s="25"/>
      <c r="C28" s="25"/>
      <c r="D28" s="25"/>
      <c r="E28" s="25"/>
      <c r="F28" s="25"/>
      <c r="G28" s="25"/>
      <c r="H28" s="8"/>
      <c r="I28" s="9"/>
      <c r="J28" s="11"/>
    </row>
    <row r="29" spans="2:12" ht="15">
      <c r="B29" s="25"/>
      <c r="C29" s="25"/>
      <c r="D29" s="25"/>
      <c r="E29" s="25"/>
      <c r="F29" s="25"/>
      <c r="G29" s="25"/>
      <c r="H29" s="8"/>
      <c r="I29" s="9"/>
      <c r="J29" s="11"/>
    </row>
    <row r="30" spans="2:12" ht="15">
      <c r="B30" s="25">
        <v>4</v>
      </c>
      <c r="C30" s="25" t="s">
        <v>192</v>
      </c>
      <c r="D30" s="25"/>
      <c r="E30" s="25"/>
      <c r="F30" s="25"/>
      <c r="G30" s="25"/>
      <c r="H30" s="26"/>
      <c r="I30" s="6"/>
      <c r="J30" s="253"/>
    </row>
    <row r="31" spans="2:12" ht="60">
      <c r="B31" s="26"/>
      <c r="C31" s="25" t="s">
        <v>44</v>
      </c>
      <c r="D31" s="254" t="str">
        <f>D20</f>
        <v>Standar Mentri PUPR Tahun 2022</v>
      </c>
      <c r="E31" s="5">
        <v>22750000</v>
      </c>
      <c r="F31" s="27"/>
      <c r="G31" s="28" t="s">
        <v>45</v>
      </c>
      <c r="H31" s="255" t="s">
        <v>142</v>
      </c>
      <c r="I31" s="6" t="s">
        <v>46</v>
      </c>
      <c r="J31" s="29">
        <f>E31*0.964</f>
        <v>21931000</v>
      </c>
      <c r="L31" s="30">
        <f>J31*0.6</f>
        <v>13158600</v>
      </c>
    </row>
    <row r="32" spans="2:12" ht="15">
      <c r="B32" s="25"/>
      <c r="C32" s="25" t="s">
        <v>44</v>
      </c>
      <c r="D32" s="25" t="s">
        <v>47</v>
      </c>
      <c r="E32" s="256">
        <f>J31</f>
        <v>21931000</v>
      </c>
      <c r="F32" s="25"/>
      <c r="G32" s="28" t="s">
        <v>0</v>
      </c>
      <c r="H32" s="257">
        <f>H21</f>
        <v>2.08</v>
      </c>
      <c r="I32" s="6" t="s">
        <v>46</v>
      </c>
      <c r="J32" s="253">
        <f>E32/H32</f>
        <v>10543750</v>
      </c>
    </row>
    <row r="33" spans="2:10" ht="15">
      <c r="B33" s="25"/>
      <c r="C33" s="25" t="s">
        <v>44</v>
      </c>
      <c r="D33" s="25" t="s">
        <v>48</v>
      </c>
      <c r="E33" s="258">
        <v>0.3</v>
      </c>
      <c r="F33" s="25"/>
      <c r="G33" s="28" t="s">
        <v>45</v>
      </c>
      <c r="H33" s="259" t="s">
        <v>49</v>
      </c>
      <c r="I33" s="6" t="s">
        <v>46</v>
      </c>
      <c r="J33" s="253">
        <f>E33*J32</f>
        <v>3163125</v>
      </c>
    </row>
    <row r="34" spans="2:10" ht="15">
      <c r="B34" s="25"/>
      <c r="C34" s="25" t="s">
        <v>44</v>
      </c>
      <c r="D34" s="25" t="s">
        <v>50</v>
      </c>
      <c r="E34" s="258">
        <v>0.5</v>
      </c>
      <c r="F34" s="25"/>
      <c r="G34" s="28" t="s">
        <v>45</v>
      </c>
      <c r="H34" s="259" t="s">
        <v>49</v>
      </c>
      <c r="I34" s="6" t="s">
        <v>46</v>
      </c>
      <c r="J34" s="253">
        <f>E34*J32</f>
        <v>5271875</v>
      </c>
    </row>
    <row r="35" spans="2:10" ht="15">
      <c r="B35" s="25"/>
      <c r="C35" s="25" t="s">
        <v>44</v>
      </c>
      <c r="D35" s="25" t="s">
        <v>51</v>
      </c>
      <c r="E35" s="258">
        <v>0.1</v>
      </c>
      <c r="F35" s="25"/>
      <c r="G35" s="28" t="s">
        <v>45</v>
      </c>
      <c r="H35" s="259" t="s">
        <v>49</v>
      </c>
      <c r="I35" s="6" t="s">
        <v>46</v>
      </c>
      <c r="J35" s="253">
        <f>E35*J32</f>
        <v>1054375</v>
      </c>
    </row>
    <row r="36" spans="2:10" ht="15">
      <c r="B36" s="25"/>
      <c r="C36" s="25" t="s">
        <v>44</v>
      </c>
      <c r="D36" s="25" t="s">
        <v>52</v>
      </c>
      <c r="E36" s="258">
        <v>0.1</v>
      </c>
      <c r="F36" s="25"/>
      <c r="G36" s="28" t="s">
        <v>45</v>
      </c>
      <c r="H36" s="259" t="s">
        <v>53</v>
      </c>
      <c r="I36" s="6" t="s">
        <v>46</v>
      </c>
      <c r="J36" s="253">
        <f>E36*(J32+J33+J34)</f>
        <v>1897875</v>
      </c>
    </row>
    <row r="37" spans="2:10" ht="15">
      <c r="B37" s="25"/>
      <c r="C37" s="25"/>
      <c r="D37" s="25"/>
      <c r="E37" s="25"/>
      <c r="F37" s="25"/>
      <c r="G37" s="25"/>
      <c r="H37" s="26" t="s">
        <v>54</v>
      </c>
      <c r="I37" s="6"/>
      <c r="J37" s="7">
        <f>SUM(J32:J36)</f>
        <v>21931000</v>
      </c>
    </row>
    <row r="38" spans="2:10" ht="15.75" thickBot="1">
      <c r="B38" s="25"/>
      <c r="C38" s="25"/>
      <c r="D38" s="25"/>
      <c r="E38" s="25"/>
      <c r="F38" s="25"/>
      <c r="G38" s="25"/>
      <c r="H38" s="8" t="s">
        <v>55</v>
      </c>
      <c r="I38" s="9"/>
      <c r="J38" s="10">
        <f>ROUNDDOWN(J37,-2)</f>
        <v>21931000</v>
      </c>
    </row>
    <row r="39" spans="2:10" ht="15.75" thickTop="1">
      <c r="B39" s="25"/>
      <c r="C39" s="25"/>
      <c r="D39" s="25"/>
      <c r="E39" s="25"/>
      <c r="F39" s="25"/>
      <c r="G39" s="25"/>
      <c r="H39" s="8"/>
      <c r="I39" s="9"/>
      <c r="J39" s="11"/>
    </row>
    <row r="40" spans="2:10" ht="15">
      <c r="B40" s="25"/>
      <c r="C40" s="25"/>
      <c r="D40" s="25"/>
      <c r="E40" s="25"/>
      <c r="F40" s="25"/>
      <c r="G40" s="25"/>
      <c r="H40" s="8"/>
      <c r="I40" s="9"/>
      <c r="J40" s="11"/>
    </row>
    <row r="41" spans="2:10" ht="15">
      <c r="B41" s="25">
        <v>4</v>
      </c>
      <c r="C41" s="25" t="s">
        <v>191</v>
      </c>
      <c r="D41" s="25"/>
      <c r="E41" s="25"/>
      <c r="F41" s="25"/>
      <c r="G41" s="25"/>
      <c r="H41" s="26"/>
      <c r="I41" s="6"/>
      <c r="J41" s="253"/>
    </row>
    <row r="42" spans="2:10" ht="60">
      <c r="B42" s="26"/>
      <c r="C42" s="25" t="s">
        <v>44</v>
      </c>
      <c r="D42" s="254" t="str">
        <f>D31</f>
        <v>Standar Mentri PUPR Tahun 2022</v>
      </c>
      <c r="E42" s="5">
        <v>22750000</v>
      </c>
      <c r="F42" s="27"/>
      <c r="G42" s="28" t="s">
        <v>45</v>
      </c>
      <c r="H42" s="255" t="s">
        <v>142</v>
      </c>
      <c r="I42" s="6" t="s">
        <v>46</v>
      </c>
      <c r="J42" s="29">
        <f>E42*0.964</f>
        <v>21931000</v>
      </c>
    </row>
    <row r="43" spans="2:10" ht="15">
      <c r="B43" s="25"/>
      <c r="C43" s="25" t="s">
        <v>44</v>
      </c>
      <c r="D43" s="25" t="s">
        <v>47</v>
      </c>
      <c r="E43" s="256">
        <f>J42</f>
        <v>21931000</v>
      </c>
      <c r="F43" s="25"/>
      <c r="G43" s="28" t="s">
        <v>0</v>
      </c>
      <c r="H43" s="257">
        <f>H32</f>
        <v>2.08</v>
      </c>
      <c r="I43" s="6" t="s">
        <v>46</v>
      </c>
      <c r="J43" s="253">
        <f>E43/H43</f>
        <v>10543750</v>
      </c>
    </row>
    <row r="44" spans="2:10" ht="15">
      <c r="B44" s="25"/>
      <c r="C44" s="25" t="s">
        <v>44</v>
      </c>
      <c r="D44" s="25" t="s">
        <v>48</v>
      </c>
      <c r="E44" s="258">
        <v>0.3</v>
      </c>
      <c r="F44" s="25"/>
      <c r="G44" s="28" t="s">
        <v>45</v>
      </c>
      <c r="H44" s="259" t="s">
        <v>49</v>
      </c>
      <c r="I44" s="6" t="s">
        <v>46</v>
      </c>
      <c r="J44" s="253">
        <f>E44*J43</f>
        <v>3163125</v>
      </c>
    </row>
    <row r="45" spans="2:10" ht="15">
      <c r="B45" s="25"/>
      <c r="C45" s="25" t="s">
        <v>44</v>
      </c>
      <c r="D45" s="25" t="s">
        <v>50</v>
      </c>
      <c r="E45" s="258">
        <v>0.5</v>
      </c>
      <c r="F45" s="25"/>
      <c r="G45" s="28" t="s">
        <v>45</v>
      </c>
      <c r="H45" s="259" t="s">
        <v>49</v>
      </c>
      <c r="I45" s="6" t="s">
        <v>46</v>
      </c>
      <c r="J45" s="253">
        <f>E45*J43</f>
        <v>5271875</v>
      </c>
    </row>
    <row r="46" spans="2:10" ht="15">
      <c r="B46" s="25"/>
      <c r="C46" s="25" t="s">
        <v>44</v>
      </c>
      <c r="D46" s="25" t="s">
        <v>51</v>
      </c>
      <c r="E46" s="258">
        <v>0.1</v>
      </c>
      <c r="F46" s="25"/>
      <c r="G46" s="28" t="s">
        <v>45</v>
      </c>
      <c r="H46" s="259" t="s">
        <v>49</v>
      </c>
      <c r="I46" s="6" t="s">
        <v>46</v>
      </c>
      <c r="J46" s="253">
        <f>E46*J43</f>
        <v>1054375</v>
      </c>
    </row>
    <row r="47" spans="2:10" ht="15">
      <c r="B47" s="25"/>
      <c r="C47" s="25" t="s">
        <v>44</v>
      </c>
      <c r="D47" s="25" t="s">
        <v>52</v>
      </c>
      <c r="E47" s="258">
        <v>0.1</v>
      </c>
      <c r="F47" s="25"/>
      <c r="G47" s="28" t="s">
        <v>45</v>
      </c>
      <c r="H47" s="259" t="s">
        <v>53</v>
      </c>
      <c r="I47" s="6" t="s">
        <v>46</v>
      </c>
      <c r="J47" s="253">
        <f>E47*(J43+J44+J45)</f>
        <v>1897875</v>
      </c>
    </row>
    <row r="48" spans="2:10" ht="15">
      <c r="B48" s="25"/>
      <c r="C48" s="25"/>
      <c r="D48" s="25"/>
      <c r="E48" s="25"/>
      <c r="F48" s="25"/>
      <c r="G48" s="25"/>
      <c r="H48" s="26" t="s">
        <v>54</v>
      </c>
      <c r="I48" s="6"/>
      <c r="J48" s="7">
        <f>SUM(J43:J47)</f>
        <v>21931000</v>
      </c>
    </row>
    <row r="49" spans="2:12" ht="15.75" thickBot="1">
      <c r="B49" s="25"/>
      <c r="C49" s="25"/>
      <c r="D49" s="25"/>
      <c r="E49" s="25"/>
      <c r="F49" s="25"/>
      <c r="G49" s="25"/>
      <c r="H49" s="8" t="s">
        <v>55</v>
      </c>
      <c r="I49" s="9"/>
      <c r="J49" s="10">
        <f>ROUNDDOWN(J48,-3)</f>
        <v>21931000</v>
      </c>
    </row>
    <row r="50" spans="2:12" ht="15.75" thickTop="1">
      <c r="B50" s="25"/>
      <c r="C50" s="25"/>
      <c r="D50" s="25"/>
      <c r="E50" s="25"/>
      <c r="F50" s="25"/>
      <c r="G50" s="25"/>
      <c r="H50" s="8"/>
      <c r="I50" s="9"/>
      <c r="J50" s="11"/>
    </row>
    <row r="51" spans="2:12" ht="15">
      <c r="B51" s="25"/>
      <c r="C51" s="25"/>
      <c r="D51" s="25"/>
      <c r="E51" s="25"/>
      <c r="F51" s="25"/>
      <c r="G51" s="25"/>
      <c r="H51" s="8"/>
      <c r="I51" s="9"/>
      <c r="J51" s="11"/>
    </row>
    <row r="52" spans="2:12" ht="15">
      <c r="B52" s="25"/>
      <c r="C52" s="25"/>
      <c r="D52" s="25"/>
      <c r="E52" s="25"/>
      <c r="F52" s="25"/>
      <c r="G52" s="25"/>
      <c r="H52" s="8"/>
      <c r="I52" s="9"/>
      <c r="J52" s="11"/>
    </row>
    <row r="53" spans="2:12" ht="15">
      <c r="B53" s="260">
        <v>6</v>
      </c>
      <c r="C53" s="260" t="s">
        <v>186</v>
      </c>
      <c r="D53" s="260"/>
      <c r="E53" s="260"/>
      <c r="F53" s="260"/>
      <c r="G53" s="260"/>
      <c r="H53" s="261"/>
      <c r="I53" s="13"/>
      <c r="J53" s="262"/>
    </row>
    <row r="54" spans="2:12" ht="60">
      <c r="B54" s="261"/>
      <c r="C54" s="260" t="s">
        <v>44</v>
      </c>
      <c r="D54" s="263" t="s">
        <v>145</v>
      </c>
      <c r="E54" s="12">
        <v>4500000</v>
      </c>
      <c r="F54" s="264"/>
      <c r="G54" s="265" t="s">
        <v>45</v>
      </c>
      <c r="H54" s="255" t="s">
        <v>99</v>
      </c>
      <c r="I54" s="6" t="s">
        <v>46</v>
      </c>
      <c r="J54" s="29">
        <f>E54*0.95</f>
        <v>4275000</v>
      </c>
      <c r="L54" s="30">
        <f>J54*0.6</f>
        <v>2565000</v>
      </c>
    </row>
    <row r="55" spans="2:12" ht="15">
      <c r="B55" s="260"/>
      <c r="C55" s="260" t="s">
        <v>44</v>
      </c>
      <c r="D55" s="260" t="s">
        <v>47</v>
      </c>
      <c r="E55" s="266">
        <f>J54</f>
        <v>4275000</v>
      </c>
      <c r="F55" s="260"/>
      <c r="G55" s="265" t="s">
        <v>0</v>
      </c>
      <c r="H55" s="267">
        <f>H43</f>
        <v>2.08</v>
      </c>
      <c r="I55" s="13" t="s">
        <v>46</v>
      </c>
      <c r="J55" s="262">
        <f>E55/H55</f>
        <v>2055288.4615384615</v>
      </c>
      <c r="L55" s="30">
        <f>L54/22*1.1</f>
        <v>128250.00000000001</v>
      </c>
    </row>
    <row r="56" spans="2:12" ht="15">
      <c r="B56" s="260"/>
      <c r="C56" s="260" t="s">
        <v>44</v>
      </c>
      <c r="D56" s="260" t="s">
        <v>48</v>
      </c>
      <c r="E56" s="268">
        <v>0.3</v>
      </c>
      <c r="F56" s="260"/>
      <c r="G56" s="265" t="s">
        <v>45</v>
      </c>
      <c r="H56" s="269" t="s">
        <v>49</v>
      </c>
      <c r="I56" s="13" t="s">
        <v>46</v>
      </c>
      <c r="J56" s="262">
        <f>E56*J55</f>
        <v>616586.53846153838</v>
      </c>
    </row>
    <row r="57" spans="2:12" ht="15">
      <c r="B57" s="260"/>
      <c r="C57" s="260" t="s">
        <v>44</v>
      </c>
      <c r="D57" s="260" t="s">
        <v>50</v>
      </c>
      <c r="E57" s="268">
        <v>0.5</v>
      </c>
      <c r="F57" s="260"/>
      <c r="G57" s="265" t="s">
        <v>45</v>
      </c>
      <c r="H57" s="269" t="s">
        <v>49</v>
      </c>
      <c r="I57" s="13" t="s">
        <v>46</v>
      </c>
      <c r="J57" s="262">
        <f>E57*J55</f>
        <v>1027644.2307692308</v>
      </c>
    </row>
    <row r="58" spans="2:12" ht="15">
      <c r="B58" s="260"/>
      <c r="C58" s="260" t="s">
        <v>44</v>
      </c>
      <c r="D58" s="260" t="s">
        <v>51</v>
      </c>
      <c r="E58" s="268">
        <v>0.1</v>
      </c>
      <c r="F58" s="260"/>
      <c r="G58" s="265" t="s">
        <v>45</v>
      </c>
      <c r="H58" s="269" t="s">
        <v>49</v>
      </c>
      <c r="I58" s="13" t="s">
        <v>46</v>
      </c>
      <c r="J58" s="262">
        <f>E58*J55</f>
        <v>205528.84615384616</v>
      </c>
      <c r="L58" s="331">
        <v>19000000</v>
      </c>
    </row>
    <row r="59" spans="2:12" ht="15">
      <c r="B59" s="260"/>
      <c r="C59" s="260" t="s">
        <v>44</v>
      </c>
      <c r="D59" s="260" t="s">
        <v>52</v>
      </c>
      <c r="E59" s="268">
        <v>0.1</v>
      </c>
      <c r="F59" s="260"/>
      <c r="G59" s="265" t="s">
        <v>45</v>
      </c>
      <c r="H59" s="269" t="s">
        <v>53</v>
      </c>
      <c r="I59" s="13" t="s">
        <v>46</v>
      </c>
      <c r="J59" s="262">
        <f>E59*(J55+J56+J57)</f>
        <v>369951.92307692312</v>
      </c>
    </row>
    <row r="60" spans="2:12" ht="15">
      <c r="B60" s="260"/>
      <c r="C60" s="260"/>
      <c r="D60" s="260"/>
      <c r="E60" s="260"/>
      <c r="F60" s="260"/>
      <c r="G60" s="260"/>
      <c r="H60" s="261" t="s">
        <v>54</v>
      </c>
      <c r="I60" s="13"/>
      <c r="J60" s="14">
        <f>SUM(J55:J59)</f>
        <v>4275000</v>
      </c>
      <c r="L60" s="331">
        <f>L58*0.97</f>
        <v>18430000</v>
      </c>
    </row>
    <row r="61" spans="2:12" ht="15.75" thickBot="1">
      <c r="B61" s="260"/>
      <c r="C61" s="260"/>
      <c r="D61" s="260"/>
      <c r="E61" s="260"/>
      <c r="F61" s="260"/>
      <c r="G61" s="260"/>
      <c r="H61" s="15" t="s">
        <v>55</v>
      </c>
      <c r="I61" s="16"/>
      <c r="J61" s="10">
        <f>ROUNDDOWN(J60,-2)</f>
        <v>4275000</v>
      </c>
    </row>
    <row r="62" spans="2:12" ht="15.75" thickTop="1">
      <c r="B62" s="25"/>
      <c r="C62" s="25"/>
      <c r="D62" s="25"/>
      <c r="E62" s="25"/>
      <c r="F62" s="25"/>
      <c r="G62" s="25"/>
      <c r="H62" s="8"/>
      <c r="I62" s="9"/>
      <c r="J62" s="11"/>
    </row>
    <row r="63" spans="2:12" ht="15">
      <c r="B63" s="25"/>
      <c r="C63" s="25"/>
      <c r="D63" s="25"/>
      <c r="E63" s="25"/>
      <c r="F63" s="25"/>
      <c r="G63" s="25"/>
      <c r="H63" s="8"/>
      <c r="I63" s="9"/>
      <c r="J63" s="11"/>
    </row>
    <row r="64" spans="2:12" ht="15">
      <c r="B64" s="25"/>
      <c r="C64" s="25"/>
      <c r="D64" s="25"/>
      <c r="E64" s="25"/>
      <c r="F64" s="25"/>
      <c r="G64" s="25"/>
      <c r="H64" s="8"/>
      <c r="I64" s="9"/>
      <c r="J64" s="11"/>
    </row>
    <row r="65" spans="2:10" ht="15">
      <c r="B65" s="25">
        <v>9</v>
      </c>
      <c r="C65" s="25" t="s">
        <v>100</v>
      </c>
      <c r="D65" s="25"/>
      <c r="E65" s="25"/>
      <c r="F65" s="25"/>
      <c r="G65" s="25"/>
      <c r="H65" s="26"/>
      <c r="I65" s="6"/>
      <c r="J65" s="253"/>
    </row>
    <row r="66" spans="2:10" ht="60">
      <c r="B66" s="25"/>
      <c r="C66" s="25" t="s">
        <v>44</v>
      </c>
      <c r="D66" s="254" t="str">
        <f>D54</f>
        <v>Standar INKINDO 2023</v>
      </c>
      <c r="E66" s="5">
        <v>3500000</v>
      </c>
      <c r="F66" s="27"/>
      <c r="G66" s="28" t="s">
        <v>45</v>
      </c>
      <c r="H66" s="255" t="str">
        <f>H54</f>
        <v>0,95 (Indeks Provinsi Sumatera Utara)</v>
      </c>
      <c r="I66" s="6" t="s">
        <v>46</v>
      </c>
      <c r="J66" s="29">
        <f>E66*0.95</f>
        <v>3325000</v>
      </c>
    </row>
    <row r="67" spans="2:10" ht="15">
      <c r="B67" s="25"/>
      <c r="C67" s="25" t="s">
        <v>44</v>
      </c>
      <c r="D67" s="25" t="s">
        <v>47</v>
      </c>
      <c r="E67" s="256">
        <f>J66</f>
        <v>3325000</v>
      </c>
      <c r="F67" s="25"/>
      <c r="G67" s="28" t="s">
        <v>0</v>
      </c>
      <c r="H67" s="257">
        <f>H55</f>
        <v>2.08</v>
      </c>
      <c r="I67" s="6" t="s">
        <v>46</v>
      </c>
      <c r="J67" s="253">
        <f>E67/H67</f>
        <v>1598557.6923076923</v>
      </c>
    </row>
    <row r="68" spans="2:10" ht="15">
      <c r="B68" s="25"/>
      <c r="C68" s="25" t="s">
        <v>44</v>
      </c>
      <c r="D68" s="25" t="s">
        <v>48</v>
      </c>
      <c r="E68" s="258">
        <v>0.3</v>
      </c>
      <c r="F68" s="25"/>
      <c r="G68" s="28" t="s">
        <v>45</v>
      </c>
      <c r="H68" s="259" t="s">
        <v>49</v>
      </c>
      <c r="I68" s="6" t="s">
        <v>46</v>
      </c>
      <c r="J68" s="253">
        <f>E68*J67</f>
        <v>479567.30769230763</v>
      </c>
    </row>
    <row r="69" spans="2:10" ht="15">
      <c r="B69" s="25"/>
      <c r="C69" s="25" t="s">
        <v>44</v>
      </c>
      <c r="D69" s="25" t="s">
        <v>50</v>
      </c>
      <c r="E69" s="258">
        <v>0.5</v>
      </c>
      <c r="F69" s="25"/>
      <c r="G69" s="28" t="s">
        <v>45</v>
      </c>
      <c r="H69" s="259" t="s">
        <v>49</v>
      </c>
      <c r="I69" s="6" t="s">
        <v>46</v>
      </c>
      <c r="J69" s="253">
        <f>E69*J67</f>
        <v>799278.84615384613</v>
      </c>
    </row>
    <row r="70" spans="2:10" ht="15">
      <c r="B70" s="25"/>
      <c r="C70" s="25" t="s">
        <v>44</v>
      </c>
      <c r="D70" s="25" t="s">
        <v>51</v>
      </c>
      <c r="E70" s="258">
        <v>0.1</v>
      </c>
      <c r="F70" s="25"/>
      <c r="G70" s="28" t="s">
        <v>45</v>
      </c>
      <c r="H70" s="259" t="s">
        <v>49</v>
      </c>
      <c r="I70" s="6" t="s">
        <v>46</v>
      </c>
      <c r="J70" s="253">
        <f>E70*J67</f>
        <v>159855.76923076925</v>
      </c>
    </row>
    <row r="71" spans="2:10" ht="15">
      <c r="B71" s="25"/>
      <c r="C71" s="25" t="s">
        <v>44</v>
      </c>
      <c r="D71" s="25" t="s">
        <v>52</v>
      </c>
      <c r="E71" s="258">
        <v>0.1</v>
      </c>
      <c r="F71" s="25"/>
      <c r="G71" s="28" t="s">
        <v>45</v>
      </c>
      <c r="H71" s="259" t="s">
        <v>53</v>
      </c>
      <c r="I71" s="6" t="s">
        <v>46</v>
      </c>
      <c r="J71" s="253">
        <f>E71*(J67+J68+J69)</f>
        <v>287740.38461538462</v>
      </c>
    </row>
    <row r="72" spans="2:10" ht="15">
      <c r="B72" s="25"/>
      <c r="C72" s="25"/>
      <c r="D72" s="25"/>
      <c r="E72" s="25"/>
      <c r="F72" s="25"/>
      <c r="G72" s="25"/>
      <c r="H72" s="26" t="s">
        <v>54</v>
      </c>
      <c r="I72" s="6"/>
      <c r="J72" s="7">
        <f>SUM(J67:J71)</f>
        <v>3324999.9999999995</v>
      </c>
    </row>
    <row r="73" spans="2:10" ht="15.75" thickBot="1">
      <c r="B73" s="25"/>
      <c r="C73" s="25"/>
      <c r="D73" s="25"/>
      <c r="E73" s="25"/>
      <c r="F73" s="25"/>
      <c r="G73" s="25"/>
      <c r="H73" s="8" t="s">
        <v>55</v>
      </c>
      <c r="I73" s="9"/>
      <c r="J73" s="10">
        <f>ROUNDDOWN(J72,-2)</f>
        <v>3325000</v>
      </c>
    </row>
    <row r="74" spans="2:10" ht="15.75" thickTop="1">
      <c r="B74" s="25"/>
      <c r="C74" s="25"/>
      <c r="D74" s="25"/>
      <c r="E74" s="25"/>
      <c r="F74" s="25"/>
      <c r="G74" s="25"/>
      <c r="H74" s="8"/>
      <c r="I74" s="9"/>
      <c r="J74" s="11"/>
    </row>
    <row r="75" spans="2:10" ht="15">
      <c r="B75" s="25"/>
      <c r="C75" s="25"/>
      <c r="D75" s="25"/>
      <c r="E75" s="25"/>
      <c r="F75" s="25"/>
      <c r="G75" s="25"/>
      <c r="H75" s="8"/>
      <c r="I75" s="9"/>
      <c r="J75" s="11"/>
    </row>
    <row r="76" spans="2:10" ht="15">
      <c r="B76" s="4" t="s">
        <v>13</v>
      </c>
      <c r="C76" s="4" t="s">
        <v>56</v>
      </c>
      <c r="D76" s="4"/>
      <c r="E76" s="25"/>
      <c r="F76" s="25"/>
      <c r="G76" s="25"/>
      <c r="H76" s="25"/>
      <c r="I76" s="25"/>
      <c r="J76" s="18"/>
    </row>
    <row r="77" spans="2:10" ht="15">
      <c r="B77" s="4"/>
      <c r="C77" s="4"/>
      <c r="D77" s="4"/>
      <c r="E77" s="25"/>
      <c r="F77" s="25"/>
      <c r="G77" s="25"/>
      <c r="H77" s="25"/>
      <c r="I77" s="25"/>
      <c r="J77" s="18"/>
    </row>
    <row r="78" spans="2:10" ht="15">
      <c r="B78" s="25">
        <v>1</v>
      </c>
      <c r="C78" s="25" t="s">
        <v>57</v>
      </c>
      <c r="D78" s="25"/>
      <c r="E78" s="25"/>
      <c r="F78" s="25"/>
      <c r="G78" s="25"/>
      <c r="H78" s="25"/>
      <c r="I78" s="25"/>
      <c r="J78" s="18"/>
    </row>
    <row r="79" spans="2:10" ht="60">
      <c r="B79" s="26"/>
      <c r="C79" s="25" t="s">
        <v>44</v>
      </c>
      <c r="D79" s="254" t="str">
        <f>D66</f>
        <v>Standar INKINDO 2023</v>
      </c>
      <c r="E79" s="5">
        <v>10000000</v>
      </c>
      <c r="F79" s="27"/>
      <c r="G79" s="28" t="s">
        <v>45</v>
      </c>
      <c r="H79" s="255" t="s">
        <v>98</v>
      </c>
      <c r="I79" s="6" t="s">
        <v>46</v>
      </c>
      <c r="J79" s="5">
        <f>E79*0.905</f>
        <v>9050000</v>
      </c>
    </row>
    <row r="80" spans="2:10" ht="15">
      <c r="B80" s="4"/>
      <c r="C80" s="25"/>
      <c r="D80" s="25"/>
      <c r="E80" s="25"/>
      <c r="F80" s="25"/>
      <c r="G80" s="25"/>
      <c r="H80" s="4"/>
      <c r="I80" s="25"/>
      <c r="J80" s="17"/>
    </row>
    <row r="81" spans="2:12" ht="15">
      <c r="B81" s="25">
        <v>2</v>
      </c>
      <c r="C81" s="25" t="s">
        <v>58</v>
      </c>
      <c r="D81" s="25"/>
      <c r="E81" s="25"/>
      <c r="F81" s="25"/>
      <c r="G81" s="25"/>
      <c r="H81" s="25"/>
      <c r="I81" s="25"/>
      <c r="J81" s="18"/>
    </row>
    <row r="82" spans="2:12" ht="60">
      <c r="B82" s="26"/>
      <c r="C82" s="25" t="s">
        <v>44</v>
      </c>
      <c r="D82" s="254" t="str">
        <f>D79</f>
        <v>Standar INKINDO 2023</v>
      </c>
      <c r="E82" s="5">
        <v>1800000</v>
      </c>
      <c r="F82" s="27"/>
      <c r="G82" s="28" t="s">
        <v>45</v>
      </c>
      <c r="H82" s="255" t="str">
        <f>H79</f>
        <v>0,905 (Indeks Provinsi Sumatera Utara)</v>
      </c>
      <c r="I82" s="6" t="s">
        <v>46</v>
      </c>
      <c r="J82" s="5">
        <f>E82*0.905</f>
        <v>1629000</v>
      </c>
    </row>
    <row r="83" spans="2:12" ht="15" hidden="1">
      <c r="B83" s="25">
        <v>3</v>
      </c>
      <c r="C83" s="25" t="s">
        <v>59</v>
      </c>
      <c r="D83" s="25"/>
      <c r="E83" s="25"/>
      <c r="F83" s="25"/>
      <c r="G83" s="25"/>
      <c r="H83" s="25"/>
      <c r="I83" s="25"/>
      <c r="J83" s="18"/>
    </row>
    <row r="84" spans="2:12" ht="60" hidden="1">
      <c r="B84" s="26"/>
      <c r="C84" s="25" t="s">
        <v>44</v>
      </c>
      <c r="D84" s="254" t="str">
        <f>D82</f>
        <v>Standar INKINDO 2023</v>
      </c>
      <c r="E84" s="5">
        <v>0</v>
      </c>
      <c r="F84" s="27"/>
      <c r="G84" s="28" t="s">
        <v>45</v>
      </c>
      <c r="H84" s="255" t="str">
        <f>H82</f>
        <v>0,905 (Indeks Provinsi Sumatera Utara)</v>
      </c>
      <c r="I84" s="6" t="s">
        <v>46</v>
      </c>
      <c r="J84" s="5">
        <f>E84*0.905</f>
        <v>0</v>
      </c>
    </row>
    <row r="85" spans="2:12" ht="15">
      <c r="B85" s="4"/>
      <c r="C85" s="25"/>
      <c r="D85" s="25"/>
      <c r="E85" s="25"/>
      <c r="F85" s="25"/>
      <c r="G85" s="25"/>
      <c r="H85" s="4"/>
      <c r="I85" s="25"/>
      <c r="J85" s="17"/>
    </row>
    <row r="86" spans="2:12" ht="15">
      <c r="B86" s="25">
        <v>4</v>
      </c>
      <c r="C86" s="25" t="s">
        <v>60</v>
      </c>
      <c r="D86" s="25"/>
      <c r="E86" s="25"/>
      <c r="F86" s="25"/>
      <c r="G86" s="25"/>
      <c r="H86" s="25"/>
      <c r="I86" s="25"/>
      <c r="J86" s="18"/>
    </row>
    <row r="87" spans="2:12" ht="60">
      <c r="B87" s="26"/>
      <c r="C87" s="25" t="s">
        <v>44</v>
      </c>
      <c r="D87" s="254" t="str">
        <f>D84</f>
        <v>Standar INKINDO 2023</v>
      </c>
      <c r="E87" s="5">
        <v>1700000</v>
      </c>
      <c r="F87" s="27"/>
      <c r="G87" s="28" t="s">
        <v>45</v>
      </c>
      <c r="H87" s="255" t="str">
        <f>H84</f>
        <v>0,905 (Indeks Provinsi Sumatera Utara)</v>
      </c>
      <c r="I87" s="6" t="s">
        <v>46</v>
      </c>
      <c r="J87" s="5">
        <f>E87*0.905</f>
        <v>1538500</v>
      </c>
      <c r="L87" s="31">
        <f>J87*0.8</f>
        <v>1230800</v>
      </c>
    </row>
    <row r="88" spans="2:12" ht="15">
      <c r="B88" s="28"/>
      <c r="C88" s="28"/>
      <c r="D88" s="19"/>
      <c r="E88" s="28"/>
      <c r="F88" s="28"/>
      <c r="G88" s="28"/>
      <c r="H88" s="270"/>
      <c r="I88" s="271"/>
      <c r="J88" s="270"/>
    </row>
    <row r="89" spans="2:12" ht="15" hidden="1">
      <c r="B89" s="20">
        <v>5</v>
      </c>
      <c r="C89" s="20" t="s">
        <v>61</v>
      </c>
      <c r="D89" s="20"/>
      <c r="E89" s="20"/>
      <c r="F89" s="20"/>
      <c r="G89" s="20"/>
      <c r="H89" s="20"/>
      <c r="I89" s="20"/>
      <c r="J89" s="21"/>
    </row>
    <row r="90" spans="2:12" ht="60" hidden="1">
      <c r="B90" s="22"/>
      <c r="C90" s="20" t="s">
        <v>44</v>
      </c>
      <c r="D90" s="254" t="str">
        <f>D87</f>
        <v>Standar INKINDO 2023</v>
      </c>
      <c r="E90" s="12">
        <v>0</v>
      </c>
      <c r="F90" s="23"/>
      <c r="G90" s="24" t="s">
        <v>45</v>
      </c>
      <c r="H90" s="255" t="str">
        <f>H87</f>
        <v>0,905 (Indeks Provinsi Sumatera Utara)</v>
      </c>
      <c r="I90" s="6" t="s">
        <v>46</v>
      </c>
      <c r="J90" s="5">
        <f>E90*0.905</f>
        <v>0</v>
      </c>
    </row>
    <row r="91" spans="2:12" ht="15" hidden="1">
      <c r="B91" s="25"/>
      <c r="C91" s="25"/>
      <c r="D91" s="25"/>
      <c r="E91" s="25"/>
      <c r="F91" s="25"/>
      <c r="G91" s="25"/>
      <c r="H91" s="25"/>
      <c r="I91" s="25"/>
      <c r="J91" s="25"/>
    </row>
    <row r="92" spans="2:12" ht="15">
      <c r="B92" s="25">
        <v>6</v>
      </c>
      <c r="C92" s="25" t="s">
        <v>62</v>
      </c>
      <c r="D92" s="25"/>
      <c r="E92" s="25"/>
      <c r="F92" s="25"/>
      <c r="G92" s="25"/>
      <c r="H92" s="25"/>
      <c r="I92" s="25"/>
      <c r="J92" s="18"/>
    </row>
    <row r="93" spans="2:12" ht="60">
      <c r="B93" s="26"/>
      <c r="C93" s="25" t="s">
        <v>44</v>
      </c>
      <c r="D93" s="254" t="str">
        <f>D90</f>
        <v>Standar INKINDO 2023</v>
      </c>
      <c r="E93" s="5">
        <v>150000</v>
      </c>
      <c r="F93" s="27"/>
      <c r="G93" s="28" t="s">
        <v>45</v>
      </c>
      <c r="H93" s="255" t="str">
        <f>H90</f>
        <v>0,905 (Indeks Provinsi Sumatera Utara)</v>
      </c>
      <c r="I93" s="6" t="s">
        <v>46</v>
      </c>
      <c r="J93" s="5">
        <f>E93*0.905</f>
        <v>135750</v>
      </c>
      <c r="L93" s="31">
        <f>J93*0.8</f>
        <v>108600</v>
      </c>
    </row>
    <row r="94" spans="2:12" ht="15">
      <c r="B94" s="25"/>
      <c r="C94" s="25"/>
      <c r="D94" s="25"/>
      <c r="E94" s="25"/>
      <c r="F94" s="25"/>
      <c r="G94" s="25"/>
      <c r="H94" s="4"/>
      <c r="I94" s="25"/>
      <c r="J94" s="17"/>
    </row>
    <row r="95" spans="2:12" ht="15">
      <c r="B95" s="25"/>
      <c r="C95" s="25"/>
      <c r="D95" s="25"/>
      <c r="E95" s="25"/>
      <c r="F95" s="25"/>
      <c r="G95" s="25"/>
      <c r="H95" s="25"/>
      <c r="I95" s="25"/>
      <c r="J95" s="18"/>
    </row>
    <row r="96" spans="2:12" ht="15">
      <c r="B96" s="25">
        <v>8</v>
      </c>
      <c r="C96" s="25" t="s">
        <v>63</v>
      </c>
      <c r="D96" s="25"/>
      <c r="E96" s="25"/>
      <c r="F96" s="25"/>
      <c r="G96" s="25"/>
      <c r="H96" s="25"/>
      <c r="I96" s="25"/>
      <c r="J96" s="18"/>
    </row>
    <row r="97" spans="2:12" ht="60">
      <c r="B97" s="26"/>
      <c r="C97" s="25" t="s">
        <v>44</v>
      </c>
      <c r="D97" s="254" t="str">
        <f>D93</f>
        <v>Standar INKINDO 2023</v>
      </c>
      <c r="E97" s="5">
        <v>100000</v>
      </c>
      <c r="F97" s="27"/>
      <c r="G97" s="28" t="s">
        <v>45</v>
      </c>
      <c r="H97" s="255" t="str">
        <f>H93</f>
        <v>0,905 (Indeks Provinsi Sumatera Utara)</v>
      </c>
      <c r="I97" s="6" t="s">
        <v>46</v>
      </c>
      <c r="J97" s="5">
        <f>E97*0.905</f>
        <v>90500</v>
      </c>
    </row>
    <row r="98" spans="2:12" ht="15">
      <c r="B98" s="25"/>
      <c r="C98" s="25"/>
      <c r="D98" s="25"/>
      <c r="E98" s="25"/>
      <c r="F98" s="25"/>
      <c r="G98" s="25"/>
      <c r="H98" s="4"/>
      <c r="I98" s="25"/>
      <c r="J98" s="17"/>
    </row>
    <row r="99" spans="2:12" ht="15">
      <c r="B99" s="25">
        <v>9</v>
      </c>
      <c r="C99" s="25" t="s">
        <v>64</v>
      </c>
      <c r="D99" s="25"/>
      <c r="E99" s="25"/>
      <c r="F99" s="25"/>
      <c r="G99" s="25"/>
      <c r="H99" s="25"/>
      <c r="I99" s="25"/>
      <c r="J99" s="18"/>
    </row>
    <row r="100" spans="2:12" ht="60">
      <c r="B100" s="26"/>
      <c r="C100" s="25" t="s">
        <v>44</v>
      </c>
      <c r="D100" s="254" t="str">
        <f>D97</f>
        <v>Standar INKINDO 2023</v>
      </c>
      <c r="E100" s="5">
        <v>500000</v>
      </c>
      <c r="F100" s="27"/>
      <c r="G100" s="28" t="s">
        <v>45</v>
      </c>
      <c r="H100" s="255" t="str">
        <f>H97</f>
        <v>0,905 (Indeks Provinsi Sumatera Utara)</v>
      </c>
      <c r="I100" s="6" t="s">
        <v>46</v>
      </c>
      <c r="J100" s="5">
        <f>E100*0.905</f>
        <v>452500</v>
      </c>
      <c r="L100" s="31">
        <f>J100*0.8</f>
        <v>362000</v>
      </c>
    </row>
    <row r="101" spans="2:12" ht="15">
      <c r="B101" s="25"/>
      <c r="C101" s="25"/>
      <c r="D101" s="25"/>
      <c r="E101" s="25"/>
      <c r="F101" s="25"/>
      <c r="G101" s="25"/>
      <c r="H101" s="4"/>
      <c r="I101" s="25"/>
      <c r="J101" s="17"/>
    </row>
    <row r="102" spans="2:12" ht="15" hidden="1">
      <c r="B102" s="25">
        <v>10</v>
      </c>
      <c r="C102" s="25" t="s">
        <v>65</v>
      </c>
      <c r="D102" s="25"/>
      <c r="E102" s="25"/>
      <c r="F102" s="25"/>
      <c r="G102" s="25"/>
      <c r="H102" s="25"/>
      <c r="I102" s="25"/>
      <c r="J102" s="18"/>
    </row>
    <row r="103" spans="2:12" ht="60" hidden="1">
      <c r="B103" s="26"/>
      <c r="C103" s="25" t="s">
        <v>44</v>
      </c>
      <c r="D103" s="254" t="str">
        <f>D100</f>
        <v>Standar INKINDO 2023</v>
      </c>
      <c r="E103" s="5">
        <v>0</v>
      </c>
      <c r="F103" s="27"/>
      <c r="G103" s="28" t="s">
        <v>45</v>
      </c>
      <c r="H103" s="255" t="str">
        <f>H100</f>
        <v>0,905 (Indeks Provinsi Sumatera Utara)</v>
      </c>
      <c r="I103" s="6" t="s">
        <v>46</v>
      </c>
      <c r="J103" s="5">
        <f>E103*0.905</f>
        <v>0</v>
      </c>
    </row>
    <row r="104" spans="2:12" ht="15" hidden="1">
      <c r="B104" s="25"/>
      <c r="C104" s="25"/>
      <c r="D104" s="25"/>
      <c r="E104" s="25"/>
      <c r="F104" s="25"/>
      <c r="G104" s="25"/>
      <c r="H104" s="4"/>
      <c r="I104" s="25"/>
      <c r="J104" s="17"/>
    </row>
    <row r="105" spans="2:12" ht="15">
      <c r="B105" s="25">
        <v>11</v>
      </c>
      <c r="C105" s="25" t="s">
        <v>66</v>
      </c>
      <c r="D105" s="25"/>
      <c r="E105" s="25"/>
      <c r="F105" s="25"/>
      <c r="G105" s="25"/>
      <c r="H105" s="25"/>
      <c r="I105" s="25"/>
      <c r="J105" s="18"/>
    </row>
    <row r="106" spans="2:12" ht="60">
      <c r="B106" s="26"/>
      <c r="C106" s="25" t="s">
        <v>44</v>
      </c>
      <c r="D106" s="254" t="str">
        <f>D103</f>
        <v>Standar INKINDO 2023</v>
      </c>
      <c r="E106" s="5">
        <v>100000</v>
      </c>
      <c r="F106" s="27"/>
      <c r="G106" s="28" t="s">
        <v>45</v>
      </c>
      <c r="H106" s="255" t="str">
        <f>H103</f>
        <v>0,905 (Indeks Provinsi Sumatera Utara)</v>
      </c>
      <c r="I106" s="6" t="s">
        <v>46</v>
      </c>
      <c r="J106" s="5">
        <f>E106*0.905</f>
        <v>90500</v>
      </c>
    </row>
    <row r="107" spans="2:12" ht="15">
      <c r="B107" s="25"/>
      <c r="C107" s="25"/>
      <c r="D107" s="25"/>
      <c r="E107" s="25"/>
      <c r="F107" s="25"/>
      <c r="G107" s="25"/>
      <c r="H107" s="25"/>
      <c r="I107" s="25"/>
      <c r="J107" s="25"/>
    </row>
  </sheetData>
  <mergeCells count="2">
    <mergeCell ref="B2:J2"/>
    <mergeCell ref="B4:J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51" min="1" max="9" man="1"/>
    <brk id="97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54"/>
  <sheetViews>
    <sheetView view="pageBreakPreview" topLeftCell="A49" zoomScaleSheetLayoutView="100" workbookViewId="0">
      <selection activeCell="E34" sqref="E34"/>
    </sheetView>
  </sheetViews>
  <sheetFormatPr defaultRowHeight="13.5"/>
  <cols>
    <col min="1" max="1" width="4.28515625" style="33" customWidth="1"/>
    <col min="2" max="2" width="5.28515625" style="33" customWidth="1"/>
    <col min="3" max="3" width="18.7109375" style="33" customWidth="1"/>
    <col min="4" max="4" width="2.7109375" style="33" customWidth="1"/>
    <col min="5" max="5" width="23.28515625" style="33" customWidth="1"/>
    <col min="6" max="7" width="12.28515625" style="33" customWidth="1"/>
    <col min="8" max="8" width="16.5703125" style="33" customWidth="1"/>
    <col min="9" max="9" width="18.42578125" style="33" customWidth="1"/>
    <col min="10" max="256" width="9.140625" style="33"/>
    <col min="257" max="257" width="4.28515625" style="33" customWidth="1"/>
    <col min="258" max="258" width="5.28515625" style="33" customWidth="1"/>
    <col min="259" max="259" width="18.42578125" style="33" customWidth="1"/>
    <col min="260" max="260" width="2.7109375" style="33" customWidth="1"/>
    <col min="261" max="261" width="23.28515625" style="33" customWidth="1"/>
    <col min="262" max="263" width="12.28515625" style="33" customWidth="1"/>
    <col min="264" max="264" width="16.5703125" style="33" customWidth="1"/>
    <col min="265" max="265" width="18.42578125" style="33" customWidth="1"/>
    <col min="266" max="512" width="9.140625" style="33"/>
    <col min="513" max="513" width="4.28515625" style="33" customWidth="1"/>
    <col min="514" max="514" width="5.28515625" style="33" customWidth="1"/>
    <col min="515" max="515" width="18.42578125" style="33" customWidth="1"/>
    <col min="516" max="516" width="2.7109375" style="33" customWidth="1"/>
    <col min="517" max="517" width="23.28515625" style="33" customWidth="1"/>
    <col min="518" max="519" width="12.28515625" style="33" customWidth="1"/>
    <col min="520" max="520" width="16.5703125" style="33" customWidth="1"/>
    <col min="521" max="521" width="18.42578125" style="33" customWidth="1"/>
    <col min="522" max="768" width="9.140625" style="33"/>
    <col min="769" max="769" width="4.28515625" style="33" customWidth="1"/>
    <col min="770" max="770" width="5.28515625" style="33" customWidth="1"/>
    <col min="771" max="771" width="18.42578125" style="33" customWidth="1"/>
    <col min="772" max="772" width="2.7109375" style="33" customWidth="1"/>
    <col min="773" max="773" width="23.28515625" style="33" customWidth="1"/>
    <col min="774" max="775" width="12.28515625" style="33" customWidth="1"/>
    <col min="776" max="776" width="16.5703125" style="33" customWidth="1"/>
    <col min="777" max="777" width="18.42578125" style="33" customWidth="1"/>
    <col min="778" max="1024" width="9.140625" style="33"/>
    <col min="1025" max="1025" width="4.28515625" style="33" customWidth="1"/>
    <col min="1026" max="1026" width="5.28515625" style="33" customWidth="1"/>
    <col min="1027" max="1027" width="18.42578125" style="33" customWidth="1"/>
    <col min="1028" max="1028" width="2.7109375" style="33" customWidth="1"/>
    <col min="1029" max="1029" width="23.28515625" style="33" customWidth="1"/>
    <col min="1030" max="1031" width="12.28515625" style="33" customWidth="1"/>
    <col min="1032" max="1032" width="16.5703125" style="33" customWidth="1"/>
    <col min="1033" max="1033" width="18.42578125" style="33" customWidth="1"/>
    <col min="1034" max="1280" width="9.140625" style="33"/>
    <col min="1281" max="1281" width="4.28515625" style="33" customWidth="1"/>
    <col min="1282" max="1282" width="5.28515625" style="33" customWidth="1"/>
    <col min="1283" max="1283" width="18.42578125" style="33" customWidth="1"/>
    <col min="1284" max="1284" width="2.7109375" style="33" customWidth="1"/>
    <col min="1285" max="1285" width="23.28515625" style="33" customWidth="1"/>
    <col min="1286" max="1287" width="12.28515625" style="33" customWidth="1"/>
    <col min="1288" max="1288" width="16.5703125" style="33" customWidth="1"/>
    <col min="1289" max="1289" width="18.42578125" style="33" customWidth="1"/>
    <col min="1290" max="1536" width="9.140625" style="33"/>
    <col min="1537" max="1537" width="4.28515625" style="33" customWidth="1"/>
    <col min="1538" max="1538" width="5.28515625" style="33" customWidth="1"/>
    <col min="1539" max="1539" width="18.42578125" style="33" customWidth="1"/>
    <col min="1540" max="1540" width="2.7109375" style="33" customWidth="1"/>
    <col min="1541" max="1541" width="23.28515625" style="33" customWidth="1"/>
    <col min="1542" max="1543" width="12.28515625" style="33" customWidth="1"/>
    <col min="1544" max="1544" width="16.5703125" style="33" customWidth="1"/>
    <col min="1545" max="1545" width="18.42578125" style="33" customWidth="1"/>
    <col min="1546" max="1792" width="9.140625" style="33"/>
    <col min="1793" max="1793" width="4.28515625" style="33" customWidth="1"/>
    <col min="1794" max="1794" width="5.28515625" style="33" customWidth="1"/>
    <col min="1795" max="1795" width="18.42578125" style="33" customWidth="1"/>
    <col min="1796" max="1796" width="2.7109375" style="33" customWidth="1"/>
    <col min="1797" max="1797" width="23.28515625" style="33" customWidth="1"/>
    <col min="1798" max="1799" width="12.28515625" style="33" customWidth="1"/>
    <col min="1800" max="1800" width="16.5703125" style="33" customWidth="1"/>
    <col min="1801" max="1801" width="18.42578125" style="33" customWidth="1"/>
    <col min="1802" max="2048" width="9.140625" style="33"/>
    <col min="2049" max="2049" width="4.28515625" style="33" customWidth="1"/>
    <col min="2050" max="2050" width="5.28515625" style="33" customWidth="1"/>
    <col min="2051" max="2051" width="18.42578125" style="33" customWidth="1"/>
    <col min="2052" max="2052" width="2.7109375" style="33" customWidth="1"/>
    <col min="2053" max="2053" width="23.28515625" style="33" customWidth="1"/>
    <col min="2054" max="2055" width="12.28515625" style="33" customWidth="1"/>
    <col min="2056" max="2056" width="16.5703125" style="33" customWidth="1"/>
    <col min="2057" max="2057" width="18.42578125" style="33" customWidth="1"/>
    <col min="2058" max="2304" width="9.140625" style="33"/>
    <col min="2305" max="2305" width="4.28515625" style="33" customWidth="1"/>
    <col min="2306" max="2306" width="5.28515625" style="33" customWidth="1"/>
    <col min="2307" max="2307" width="18.42578125" style="33" customWidth="1"/>
    <col min="2308" max="2308" width="2.7109375" style="33" customWidth="1"/>
    <col min="2309" max="2309" width="23.28515625" style="33" customWidth="1"/>
    <col min="2310" max="2311" width="12.28515625" style="33" customWidth="1"/>
    <col min="2312" max="2312" width="16.5703125" style="33" customWidth="1"/>
    <col min="2313" max="2313" width="18.42578125" style="33" customWidth="1"/>
    <col min="2314" max="2560" width="9.140625" style="33"/>
    <col min="2561" max="2561" width="4.28515625" style="33" customWidth="1"/>
    <col min="2562" max="2562" width="5.28515625" style="33" customWidth="1"/>
    <col min="2563" max="2563" width="18.42578125" style="33" customWidth="1"/>
    <col min="2564" max="2564" width="2.7109375" style="33" customWidth="1"/>
    <col min="2565" max="2565" width="23.28515625" style="33" customWidth="1"/>
    <col min="2566" max="2567" width="12.28515625" style="33" customWidth="1"/>
    <col min="2568" max="2568" width="16.5703125" style="33" customWidth="1"/>
    <col min="2569" max="2569" width="18.42578125" style="33" customWidth="1"/>
    <col min="2570" max="2816" width="9.140625" style="33"/>
    <col min="2817" max="2817" width="4.28515625" style="33" customWidth="1"/>
    <col min="2818" max="2818" width="5.28515625" style="33" customWidth="1"/>
    <col min="2819" max="2819" width="18.42578125" style="33" customWidth="1"/>
    <col min="2820" max="2820" width="2.7109375" style="33" customWidth="1"/>
    <col min="2821" max="2821" width="23.28515625" style="33" customWidth="1"/>
    <col min="2822" max="2823" width="12.28515625" style="33" customWidth="1"/>
    <col min="2824" max="2824" width="16.5703125" style="33" customWidth="1"/>
    <col min="2825" max="2825" width="18.42578125" style="33" customWidth="1"/>
    <col min="2826" max="3072" width="9.140625" style="33"/>
    <col min="3073" max="3073" width="4.28515625" style="33" customWidth="1"/>
    <col min="3074" max="3074" width="5.28515625" style="33" customWidth="1"/>
    <col min="3075" max="3075" width="18.42578125" style="33" customWidth="1"/>
    <col min="3076" max="3076" width="2.7109375" style="33" customWidth="1"/>
    <col min="3077" max="3077" width="23.28515625" style="33" customWidth="1"/>
    <col min="3078" max="3079" width="12.28515625" style="33" customWidth="1"/>
    <col min="3080" max="3080" width="16.5703125" style="33" customWidth="1"/>
    <col min="3081" max="3081" width="18.42578125" style="33" customWidth="1"/>
    <col min="3082" max="3328" width="9.140625" style="33"/>
    <col min="3329" max="3329" width="4.28515625" style="33" customWidth="1"/>
    <col min="3330" max="3330" width="5.28515625" style="33" customWidth="1"/>
    <col min="3331" max="3331" width="18.42578125" style="33" customWidth="1"/>
    <col min="3332" max="3332" width="2.7109375" style="33" customWidth="1"/>
    <col min="3333" max="3333" width="23.28515625" style="33" customWidth="1"/>
    <col min="3334" max="3335" width="12.28515625" style="33" customWidth="1"/>
    <col min="3336" max="3336" width="16.5703125" style="33" customWidth="1"/>
    <col min="3337" max="3337" width="18.42578125" style="33" customWidth="1"/>
    <col min="3338" max="3584" width="9.140625" style="33"/>
    <col min="3585" max="3585" width="4.28515625" style="33" customWidth="1"/>
    <col min="3586" max="3586" width="5.28515625" style="33" customWidth="1"/>
    <col min="3587" max="3587" width="18.42578125" style="33" customWidth="1"/>
    <col min="3588" max="3588" width="2.7109375" style="33" customWidth="1"/>
    <col min="3589" max="3589" width="23.28515625" style="33" customWidth="1"/>
    <col min="3590" max="3591" width="12.28515625" style="33" customWidth="1"/>
    <col min="3592" max="3592" width="16.5703125" style="33" customWidth="1"/>
    <col min="3593" max="3593" width="18.42578125" style="33" customWidth="1"/>
    <col min="3594" max="3840" width="9.140625" style="33"/>
    <col min="3841" max="3841" width="4.28515625" style="33" customWidth="1"/>
    <col min="3842" max="3842" width="5.28515625" style="33" customWidth="1"/>
    <col min="3843" max="3843" width="18.42578125" style="33" customWidth="1"/>
    <col min="3844" max="3844" width="2.7109375" style="33" customWidth="1"/>
    <col min="3845" max="3845" width="23.28515625" style="33" customWidth="1"/>
    <col min="3846" max="3847" width="12.28515625" style="33" customWidth="1"/>
    <col min="3848" max="3848" width="16.5703125" style="33" customWidth="1"/>
    <col min="3849" max="3849" width="18.42578125" style="33" customWidth="1"/>
    <col min="3850" max="4096" width="9.140625" style="33"/>
    <col min="4097" max="4097" width="4.28515625" style="33" customWidth="1"/>
    <col min="4098" max="4098" width="5.28515625" style="33" customWidth="1"/>
    <col min="4099" max="4099" width="18.42578125" style="33" customWidth="1"/>
    <col min="4100" max="4100" width="2.7109375" style="33" customWidth="1"/>
    <col min="4101" max="4101" width="23.28515625" style="33" customWidth="1"/>
    <col min="4102" max="4103" width="12.28515625" style="33" customWidth="1"/>
    <col min="4104" max="4104" width="16.5703125" style="33" customWidth="1"/>
    <col min="4105" max="4105" width="18.42578125" style="33" customWidth="1"/>
    <col min="4106" max="4352" width="9.140625" style="33"/>
    <col min="4353" max="4353" width="4.28515625" style="33" customWidth="1"/>
    <col min="4354" max="4354" width="5.28515625" style="33" customWidth="1"/>
    <col min="4355" max="4355" width="18.42578125" style="33" customWidth="1"/>
    <col min="4356" max="4356" width="2.7109375" style="33" customWidth="1"/>
    <col min="4357" max="4357" width="23.28515625" style="33" customWidth="1"/>
    <col min="4358" max="4359" width="12.28515625" style="33" customWidth="1"/>
    <col min="4360" max="4360" width="16.5703125" style="33" customWidth="1"/>
    <col min="4361" max="4361" width="18.42578125" style="33" customWidth="1"/>
    <col min="4362" max="4608" width="9.140625" style="33"/>
    <col min="4609" max="4609" width="4.28515625" style="33" customWidth="1"/>
    <col min="4610" max="4610" width="5.28515625" style="33" customWidth="1"/>
    <col min="4611" max="4611" width="18.42578125" style="33" customWidth="1"/>
    <col min="4612" max="4612" width="2.7109375" style="33" customWidth="1"/>
    <col min="4613" max="4613" width="23.28515625" style="33" customWidth="1"/>
    <col min="4614" max="4615" width="12.28515625" style="33" customWidth="1"/>
    <col min="4616" max="4616" width="16.5703125" style="33" customWidth="1"/>
    <col min="4617" max="4617" width="18.42578125" style="33" customWidth="1"/>
    <col min="4618" max="4864" width="9.140625" style="33"/>
    <col min="4865" max="4865" width="4.28515625" style="33" customWidth="1"/>
    <col min="4866" max="4866" width="5.28515625" style="33" customWidth="1"/>
    <col min="4867" max="4867" width="18.42578125" style="33" customWidth="1"/>
    <col min="4868" max="4868" width="2.7109375" style="33" customWidth="1"/>
    <col min="4869" max="4869" width="23.28515625" style="33" customWidth="1"/>
    <col min="4870" max="4871" width="12.28515625" style="33" customWidth="1"/>
    <col min="4872" max="4872" width="16.5703125" style="33" customWidth="1"/>
    <col min="4873" max="4873" width="18.42578125" style="33" customWidth="1"/>
    <col min="4874" max="5120" width="9.140625" style="33"/>
    <col min="5121" max="5121" width="4.28515625" style="33" customWidth="1"/>
    <col min="5122" max="5122" width="5.28515625" style="33" customWidth="1"/>
    <col min="5123" max="5123" width="18.42578125" style="33" customWidth="1"/>
    <col min="5124" max="5124" width="2.7109375" style="33" customWidth="1"/>
    <col min="5125" max="5125" width="23.28515625" style="33" customWidth="1"/>
    <col min="5126" max="5127" width="12.28515625" style="33" customWidth="1"/>
    <col min="5128" max="5128" width="16.5703125" style="33" customWidth="1"/>
    <col min="5129" max="5129" width="18.42578125" style="33" customWidth="1"/>
    <col min="5130" max="5376" width="9.140625" style="33"/>
    <col min="5377" max="5377" width="4.28515625" style="33" customWidth="1"/>
    <col min="5378" max="5378" width="5.28515625" style="33" customWidth="1"/>
    <col min="5379" max="5379" width="18.42578125" style="33" customWidth="1"/>
    <col min="5380" max="5380" width="2.7109375" style="33" customWidth="1"/>
    <col min="5381" max="5381" width="23.28515625" style="33" customWidth="1"/>
    <col min="5382" max="5383" width="12.28515625" style="33" customWidth="1"/>
    <col min="5384" max="5384" width="16.5703125" style="33" customWidth="1"/>
    <col min="5385" max="5385" width="18.42578125" style="33" customWidth="1"/>
    <col min="5386" max="5632" width="9.140625" style="33"/>
    <col min="5633" max="5633" width="4.28515625" style="33" customWidth="1"/>
    <col min="5634" max="5634" width="5.28515625" style="33" customWidth="1"/>
    <col min="5635" max="5635" width="18.42578125" style="33" customWidth="1"/>
    <col min="5636" max="5636" width="2.7109375" style="33" customWidth="1"/>
    <col min="5637" max="5637" width="23.28515625" style="33" customWidth="1"/>
    <col min="5638" max="5639" width="12.28515625" style="33" customWidth="1"/>
    <col min="5640" max="5640" width="16.5703125" style="33" customWidth="1"/>
    <col min="5641" max="5641" width="18.42578125" style="33" customWidth="1"/>
    <col min="5642" max="5888" width="9.140625" style="33"/>
    <col min="5889" max="5889" width="4.28515625" style="33" customWidth="1"/>
    <col min="5890" max="5890" width="5.28515625" style="33" customWidth="1"/>
    <col min="5891" max="5891" width="18.42578125" style="33" customWidth="1"/>
    <col min="5892" max="5892" width="2.7109375" style="33" customWidth="1"/>
    <col min="5893" max="5893" width="23.28515625" style="33" customWidth="1"/>
    <col min="5894" max="5895" width="12.28515625" style="33" customWidth="1"/>
    <col min="5896" max="5896" width="16.5703125" style="33" customWidth="1"/>
    <col min="5897" max="5897" width="18.42578125" style="33" customWidth="1"/>
    <col min="5898" max="6144" width="9.140625" style="33"/>
    <col min="6145" max="6145" width="4.28515625" style="33" customWidth="1"/>
    <col min="6146" max="6146" width="5.28515625" style="33" customWidth="1"/>
    <col min="6147" max="6147" width="18.42578125" style="33" customWidth="1"/>
    <col min="6148" max="6148" width="2.7109375" style="33" customWidth="1"/>
    <col min="6149" max="6149" width="23.28515625" style="33" customWidth="1"/>
    <col min="6150" max="6151" width="12.28515625" style="33" customWidth="1"/>
    <col min="6152" max="6152" width="16.5703125" style="33" customWidth="1"/>
    <col min="6153" max="6153" width="18.42578125" style="33" customWidth="1"/>
    <col min="6154" max="6400" width="9.140625" style="33"/>
    <col min="6401" max="6401" width="4.28515625" style="33" customWidth="1"/>
    <col min="6402" max="6402" width="5.28515625" style="33" customWidth="1"/>
    <col min="6403" max="6403" width="18.42578125" style="33" customWidth="1"/>
    <col min="6404" max="6404" width="2.7109375" style="33" customWidth="1"/>
    <col min="6405" max="6405" width="23.28515625" style="33" customWidth="1"/>
    <col min="6406" max="6407" width="12.28515625" style="33" customWidth="1"/>
    <col min="6408" max="6408" width="16.5703125" style="33" customWidth="1"/>
    <col min="6409" max="6409" width="18.42578125" style="33" customWidth="1"/>
    <col min="6410" max="6656" width="9.140625" style="33"/>
    <col min="6657" max="6657" width="4.28515625" style="33" customWidth="1"/>
    <col min="6658" max="6658" width="5.28515625" style="33" customWidth="1"/>
    <col min="6659" max="6659" width="18.42578125" style="33" customWidth="1"/>
    <col min="6660" max="6660" width="2.7109375" style="33" customWidth="1"/>
    <col min="6661" max="6661" width="23.28515625" style="33" customWidth="1"/>
    <col min="6662" max="6663" width="12.28515625" style="33" customWidth="1"/>
    <col min="6664" max="6664" width="16.5703125" style="33" customWidth="1"/>
    <col min="6665" max="6665" width="18.42578125" style="33" customWidth="1"/>
    <col min="6666" max="6912" width="9.140625" style="33"/>
    <col min="6913" max="6913" width="4.28515625" style="33" customWidth="1"/>
    <col min="6914" max="6914" width="5.28515625" style="33" customWidth="1"/>
    <col min="6915" max="6915" width="18.42578125" style="33" customWidth="1"/>
    <col min="6916" max="6916" width="2.7109375" style="33" customWidth="1"/>
    <col min="6917" max="6917" width="23.28515625" style="33" customWidth="1"/>
    <col min="6918" max="6919" width="12.28515625" style="33" customWidth="1"/>
    <col min="6920" max="6920" width="16.5703125" style="33" customWidth="1"/>
    <col min="6921" max="6921" width="18.42578125" style="33" customWidth="1"/>
    <col min="6922" max="7168" width="9.140625" style="33"/>
    <col min="7169" max="7169" width="4.28515625" style="33" customWidth="1"/>
    <col min="7170" max="7170" width="5.28515625" style="33" customWidth="1"/>
    <col min="7171" max="7171" width="18.42578125" style="33" customWidth="1"/>
    <col min="7172" max="7172" width="2.7109375" style="33" customWidth="1"/>
    <col min="7173" max="7173" width="23.28515625" style="33" customWidth="1"/>
    <col min="7174" max="7175" width="12.28515625" style="33" customWidth="1"/>
    <col min="7176" max="7176" width="16.5703125" style="33" customWidth="1"/>
    <col min="7177" max="7177" width="18.42578125" style="33" customWidth="1"/>
    <col min="7178" max="7424" width="9.140625" style="33"/>
    <col min="7425" max="7425" width="4.28515625" style="33" customWidth="1"/>
    <col min="7426" max="7426" width="5.28515625" style="33" customWidth="1"/>
    <col min="7427" max="7427" width="18.42578125" style="33" customWidth="1"/>
    <col min="7428" max="7428" width="2.7109375" style="33" customWidth="1"/>
    <col min="7429" max="7429" width="23.28515625" style="33" customWidth="1"/>
    <col min="7430" max="7431" width="12.28515625" style="33" customWidth="1"/>
    <col min="7432" max="7432" width="16.5703125" style="33" customWidth="1"/>
    <col min="7433" max="7433" width="18.42578125" style="33" customWidth="1"/>
    <col min="7434" max="7680" width="9.140625" style="33"/>
    <col min="7681" max="7681" width="4.28515625" style="33" customWidth="1"/>
    <col min="7682" max="7682" width="5.28515625" style="33" customWidth="1"/>
    <col min="7683" max="7683" width="18.42578125" style="33" customWidth="1"/>
    <col min="7684" max="7684" width="2.7109375" style="33" customWidth="1"/>
    <col min="7685" max="7685" width="23.28515625" style="33" customWidth="1"/>
    <col min="7686" max="7687" width="12.28515625" style="33" customWidth="1"/>
    <col min="7688" max="7688" width="16.5703125" style="33" customWidth="1"/>
    <col min="7689" max="7689" width="18.42578125" style="33" customWidth="1"/>
    <col min="7690" max="7936" width="9.140625" style="33"/>
    <col min="7937" max="7937" width="4.28515625" style="33" customWidth="1"/>
    <col min="7938" max="7938" width="5.28515625" style="33" customWidth="1"/>
    <col min="7939" max="7939" width="18.42578125" style="33" customWidth="1"/>
    <col min="7940" max="7940" width="2.7109375" style="33" customWidth="1"/>
    <col min="7941" max="7941" width="23.28515625" style="33" customWidth="1"/>
    <col min="7942" max="7943" width="12.28515625" style="33" customWidth="1"/>
    <col min="7944" max="7944" width="16.5703125" style="33" customWidth="1"/>
    <col min="7945" max="7945" width="18.42578125" style="33" customWidth="1"/>
    <col min="7946" max="8192" width="9.140625" style="33"/>
    <col min="8193" max="8193" width="4.28515625" style="33" customWidth="1"/>
    <col min="8194" max="8194" width="5.28515625" style="33" customWidth="1"/>
    <col min="8195" max="8195" width="18.42578125" style="33" customWidth="1"/>
    <col min="8196" max="8196" width="2.7109375" style="33" customWidth="1"/>
    <col min="8197" max="8197" width="23.28515625" style="33" customWidth="1"/>
    <col min="8198" max="8199" width="12.28515625" style="33" customWidth="1"/>
    <col min="8200" max="8200" width="16.5703125" style="33" customWidth="1"/>
    <col min="8201" max="8201" width="18.42578125" style="33" customWidth="1"/>
    <col min="8202" max="8448" width="9.140625" style="33"/>
    <col min="8449" max="8449" width="4.28515625" style="33" customWidth="1"/>
    <col min="8450" max="8450" width="5.28515625" style="33" customWidth="1"/>
    <col min="8451" max="8451" width="18.42578125" style="33" customWidth="1"/>
    <col min="8452" max="8452" width="2.7109375" style="33" customWidth="1"/>
    <col min="8453" max="8453" width="23.28515625" style="33" customWidth="1"/>
    <col min="8454" max="8455" width="12.28515625" style="33" customWidth="1"/>
    <col min="8456" max="8456" width="16.5703125" style="33" customWidth="1"/>
    <col min="8457" max="8457" width="18.42578125" style="33" customWidth="1"/>
    <col min="8458" max="8704" width="9.140625" style="33"/>
    <col min="8705" max="8705" width="4.28515625" style="33" customWidth="1"/>
    <col min="8706" max="8706" width="5.28515625" style="33" customWidth="1"/>
    <col min="8707" max="8707" width="18.42578125" style="33" customWidth="1"/>
    <col min="8708" max="8708" width="2.7109375" style="33" customWidth="1"/>
    <col min="8709" max="8709" width="23.28515625" style="33" customWidth="1"/>
    <col min="8710" max="8711" width="12.28515625" style="33" customWidth="1"/>
    <col min="8712" max="8712" width="16.5703125" style="33" customWidth="1"/>
    <col min="8713" max="8713" width="18.42578125" style="33" customWidth="1"/>
    <col min="8714" max="8960" width="9.140625" style="33"/>
    <col min="8961" max="8961" width="4.28515625" style="33" customWidth="1"/>
    <col min="8962" max="8962" width="5.28515625" style="33" customWidth="1"/>
    <col min="8963" max="8963" width="18.42578125" style="33" customWidth="1"/>
    <col min="8964" max="8964" width="2.7109375" style="33" customWidth="1"/>
    <col min="8965" max="8965" width="23.28515625" style="33" customWidth="1"/>
    <col min="8966" max="8967" width="12.28515625" style="33" customWidth="1"/>
    <col min="8968" max="8968" width="16.5703125" style="33" customWidth="1"/>
    <col min="8969" max="8969" width="18.42578125" style="33" customWidth="1"/>
    <col min="8970" max="9216" width="9.140625" style="33"/>
    <col min="9217" max="9217" width="4.28515625" style="33" customWidth="1"/>
    <col min="9218" max="9218" width="5.28515625" style="33" customWidth="1"/>
    <col min="9219" max="9219" width="18.42578125" style="33" customWidth="1"/>
    <col min="9220" max="9220" width="2.7109375" style="33" customWidth="1"/>
    <col min="9221" max="9221" width="23.28515625" style="33" customWidth="1"/>
    <col min="9222" max="9223" width="12.28515625" style="33" customWidth="1"/>
    <col min="9224" max="9224" width="16.5703125" style="33" customWidth="1"/>
    <col min="9225" max="9225" width="18.42578125" style="33" customWidth="1"/>
    <col min="9226" max="9472" width="9.140625" style="33"/>
    <col min="9473" max="9473" width="4.28515625" style="33" customWidth="1"/>
    <col min="9474" max="9474" width="5.28515625" style="33" customWidth="1"/>
    <col min="9475" max="9475" width="18.42578125" style="33" customWidth="1"/>
    <col min="9476" max="9476" width="2.7109375" style="33" customWidth="1"/>
    <col min="9477" max="9477" width="23.28515625" style="33" customWidth="1"/>
    <col min="9478" max="9479" width="12.28515625" style="33" customWidth="1"/>
    <col min="9480" max="9480" width="16.5703125" style="33" customWidth="1"/>
    <col min="9481" max="9481" width="18.42578125" style="33" customWidth="1"/>
    <col min="9482" max="9728" width="9.140625" style="33"/>
    <col min="9729" max="9729" width="4.28515625" style="33" customWidth="1"/>
    <col min="9730" max="9730" width="5.28515625" style="33" customWidth="1"/>
    <col min="9731" max="9731" width="18.42578125" style="33" customWidth="1"/>
    <col min="9732" max="9732" width="2.7109375" style="33" customWidth="1"/>
    <col min="9733" max="9733" width="23.28515625" style="33" customWidth="1"/>
    <col min="9734" max="9735" width="12.28515625" style="33" customWidth="1"/>
    <col min="9736" max="9736" width="16.5703125" style="33" customWidth="1"/>
    <col min="9737" max="9737" width="18.42578125" style="33" customWidth="1"/>
    <col min="9738" max="9984" width="9.140625" style="33"/>
    <col min="9985" max="9985" width="4.28515625" style="33" customWidth="1"/>
    <col min="9986" max="9986" width="5.28515625" style="33" customWidth="1"/>
    <col min="9987" max="9987" width="18.42578125" style="33" customWidth="1"/>
    <col min="9988" max="9988" width="2.7109375" style="33" customWidth="1"/>
    <col min="9989" max="9989" width="23.28515625" style="33" customWidth="1"/>
    <col min="9990" max="9991" width="12.28515625" style="33" customWidth="1"/>
    <col min="9992" max="9992" width="16.5703125" style="33" customWidth="1"/>
    <col min="9993" max="9993" width="18.42578125" style="33" customWidth="1"/>
    <col min="9994" max="10240" width="9.140625" style="33"/>
    <col min="10241" max="10241" width="4.28515625" style="33" customWidth="1"/>
    <col min="10242" max="10242" width="5.28515625" style="33" customWidth="1"/>
    <col min="10243" max="10243" width="18.42578125" style="33" customWidth="1"/>
    <col min="10244" max="10244" width="2.7109375" style="33" customWidth="1"/>
    <col min="10245" max="10245" width="23.28515625" style="33" customWidth="1"/>
    <col min="10246" max="10247" width="12.28515625" style="33" customWidth="1"/>
    <col min="10248" max="10248" width="16.5703125" style="33" customWidth="1"/>
    <col min="10249" max="10249" width="18.42578125" style="33" customWidth="1"/>
    <col min="10250" max="10496" width="9.140625" style="33"/>
    <col min="10497" max="10497" width="4.28515625" style="33" customWidth="1"/>
    <col min="10498" max="10498" width="5.28515625" style="33" customWidth="1"/>
    <col min="10499" max="10499" width="18.42578125" style="33" customWidth="1"/>
    <col min="10500" max="10500" width="2.7109375" style="33" customWidth="1"/>
    <col min="10501" max="10501" width="23.28515625" style="33" customWidth="1"/>
    <col min="10502" max="10503" width="12.28515625" style="33" customWidth="1"/>
    <col min="10504" max="10504" width="16.5703125" style="33" customWidth="1"/>
    <col min="10505" max="10505" width="18.42578125" style="33" customWidth="1"/>
    <col min="10506" max="10752" width="9.140625" style="33"/>
    <col min="10753" max="10753" width="4.28515625" style="33" customWidth="1"/>
    <col min="10754" max="10754" width="5.28515625" style="33" customWidth="1"/>
    <col min="10755" max="10755" width="18.42578125" style="33" customWidth="1"/>
    <col min="10756" max="10756" width="2.7109375" style="33" customWidth="1"/>
    <col min="10757" max="10757" width="23.28515625" style="33" customWidth="1"/>
    <col min="10758" max="10759" width="12.28515625" style="33" customWidth="1"/>
    <col min="10760" max="10760" width="16.5703125" style="33" customWidth="1"/>
    <col min="10761" max="10761" width="18.42578125" style="33" customWidth="1"/>
    <col min="10762" max="11008" width="9.140625" style="33"/>
    <col min="11009" max="11009" width="4.28515625" style="33" customWidth="1"/>
    <col min="11010" max="11010" width="5.28515625" style="33" customWidth="1"/>
    <col min="11011" max="11011" width="18.42578125" style="33" customWidth="1"/>
    <col min="11012" max="11012" width="2.7109375" style="33" customWidth="1"/>
    <col min="11013" max="11013" width="23.28515625" style="33" customWidth="1"/>
    <col min="11014" max="11015" width="12.28515625" style="33" customWidth="1"/>
    <col min="11016" max="11016" width="16.5703125" style="33" customWidth="1"/>
    <col min="11017" max="11017" width="18.42578125" style="33" customWidth="1"/>
    <col min="11018" max="11264" width="9.140625" style="33"/>
    <col min="11265" max="11265" width="4.28515625" style="33" customWidth="1"/>
    <col min="11266" max="11266" width="5.28515625" style="33" customWidth="1"/>
    <col min="11267" max="11267" width="18.42578125" style="33" customWidth="1"/>
    <col min="11268" max="11268" width="2.7109375" style="33" customWidth="1"/>
    <col min="11269" max="11269" width="23.28515625" style="33" customWidth="1"/>
    <col min="11270" max="11271" width="12.28515625" style="33" customWidth="1"/>
    <col min="11272" max="11272" width="16.5703125" style="33" customWidth="1"/>
    <col min="11273" max="11273" width="18.42578125" style="33" customWidth="1"/>
    <col min="11274" max="11520" width="9.140625" style="33"/>
    <col min="11521" max="11521" width="4.28515625" style="33" customWidth="1"/>
    <col min="11522" max="11522" width="5.28515625" style="33" customWidth="1"/>
    <col min="11523" max="11523" width="18.42578125" style="33" customWidth="1"/>
    <col min="11524" max="11524" width="2.7109375" style="33" customWidth="1"/>
    <col min="11525" max="11525" width="23.28515625" style="33" customWidth="1"/>
    <col min="11526" max="11527" width="12.28515625" style="33" customWidth="1"/>
    <col min="11528" max="11528" width="16.5703125" style="33" customWidth="1"/>
    <col min="11529" max="11529" width="18.42578125" style="33" customWidth="1"/>
    <col min="11530" max="11776" width="9.140625" style="33"/>
    <col min="11777" max="11777" width="4.28515625" style="33" customWidth="1"/>
    <col min="11778" max="11778" width="5.28515625" style="33" customWidth="1"/>
    <col min="11779" max="11779" width="18.42578125" style="33" customWidth="1"/>
    <col min="11780" max="11780" width="2.7109375" style="33" customWidth="1"/>
    <col min="11781" max="11781" width="23.28515625" style="33" customWidth="1"/>
    <col min="11782" max="11783" width="12.28515625" style="33" customWidth="1"/>
    <col min="11784" max="11784" width="16.5703125" style="33" customWidth="1"/>
    <col min="11785" max="11785" width="18.42578125" style="33" customWidth="1"/>
    <col min="11786" max="12032" width="9.140625" style="33"/>
    <col min="12033" max="12033" width="4.28515625" style="33" customWidth="1"/>
    <col min="12034" max="12034" width="5.28515625" style="33" customWidth="1"/>
    <col min="12035" max="12035" width="18.42578125" style="33" customWidth="1"/>
    <col min="12036" max="12036" width="2.7109375" style="33" customWidth="1"/>
    <col min="12037" max="12037" width="23.28515625" style="33" customWidth="1"/>
    <col min="12038" max="12039" width="12.28515625" style="33" customWidth="1"/>
    <col min="12040" max="12040" width="16.5703125" style="33" customWidth="1"/>
    <col min="12041" max="12041" width="18.42578125" style="33" customWidth="1"/>
    <col min="12042" max="12288" width="9.140625" style="33"/>
    <col min="12289" max="12289" width="4.28515625" style="33" customWidth="1"/>
    <col min="12290" max="12290" width="5.28515625" style="33" customWidth="1"/>
    <col min="12291" max="12291" width="18.42578125" style="33" customWidth="1"/>
    <col min="12292" max="12292" width="2.7109375" style="33" customWidth="1"/>
    <col min="12293" max="12293" width="23.28515625" style="33" customWidth="1"/>
    <col min="12294" max="12295" width="12.28515625" style="33" customWidth="1"/>
    <col min="12296" max="12296" width="16.5703125" style="33" customWidth="1"/>
    <col min="12297" max="12297" width="18.42578125" style="33" customWidth="1"/>
    <col min="12298" max="12544" width="9.140625" style="33"/>
    <col min="12545" max="12545" width="4.28515625" style="33" customWidth="1"/>
    <col min="12546" max="12546" width="5.28515625" style="33" customWidth="1"/>
    <col min="12547" max="12547" width="18.42578125" style="33" customWidth="1"/>
    <col min="12548" max="12548" width="2.7109375" style="33" customWidth="1"/>
    <col min="12549" max="12549" width="23.28515625" style="33" customWidth="1"/>
    <col min="12550" max="12551" width="12.28515625" style="33" customWidth="1"/>
    <col min="12552" max="12552" width="16.5703125" style="33" customWidth="1"/>
    <col min="12553" max="12553" width="18.42578125" style="33" customWidth="1"/>
    <col min="12554" max="12800" width="9.140625" style="33"/>
    <col min="12801" max="12801" width="4.28515625" style="33" customWidth="1"/>
    <col min="12802" max="12802" width="5.28515625" style="33" customWidth="1"/>
    <col min="12803" max="12803" width="18.42578125" style="33" customWidth="1"/>
    <col min="12804" max="12804" width="2.7109375" style="33" customWidth="1"/>
    <col min="12805" max="12805" width="23.28515625" style="33" customWidth="1"/>
    <col min="12806" max="12807" width="12.28515625" style="33" customWidth="1"/>
    <col min="12808" max="12808" width="16.5703125" style="33" customWidth="1"/>
    <col min="12809" max="12809" width="18.42578125" style="33" customWidth="1"/>
    <col min="12810" max="13056" width="9.140625" style="33"/>
    <col min="13057" max="13057" width="4.28515625" style="33" customWidth="1"/>
    <col min="13058" max="13058" width="5.28515625" style="33" customWidth="1"/>
    <col min="13059" max="13059" width="18.42578125" style="33" customWidth="1"/>
    <col min="13060" max="13060" width="2.7109375" style="33" customWidth="1"/>
    <col min="13061" max="13061" width="23.28515625" style="33" customWidth="1"/>
    <col min="13062" max="13063" width="12.28515625" style="33" customWidth="1"/>
    <col min="13064" max="13064" width="16.5703125" style="33" customWidth="1"/>
    <col min="13065" max="13065" width="18.42578125" style="33" customWidth="1"/>
    <col min="13066" max="13312" width="9.140625" style="33"/>
    <col min="13313" max="13313" width="4.28515625" style="33" customWidth="1"/>
    <col min="13314" max="13314" width="5.28515625" style="33" customWidth="1"/>
    <col min="13315" max="13315" width="18.42578125" style="33" customWidth="1"/>
    <col min="13316" max="13316" width="2.7109375" style="33" customWidth="1"/>
    <col min="13317" max="13317" width="23.28515625" style="33" customWidth="1"/>
    <col min="13318" max="13319" width="12.28515625" style="33" customWidth="1"/>
    <col min="13320" max="13320" width="16.5703125" style="33" customWidth="1"/>
    <col min="13321" max="13321" width="18.42578125" style="33" customWidth="1"/>
    <col min="13322" max="13568" width="9.140625" style="33"/>
    <col min="13569" max="13569" width="4.28515625" style="33" customWidth="1"/>
    <col min="13570" max="13570" width="5.28515625" style="33" customWidth="1"/>
    <col min="13571" max="13571" width="18.42578125" style="33" customWidth="1"/>
    <col min="13572" max="13572" width="2.7109375" style="33" customWidth="1"/>
    <col min="13573" max="13573" width="23.28515625" style="33" customWidth="1"/>
    <col min="13574" max="13575" width="12.28515625" style="33" customWidth="1"/>
    <col min="13576" max="13576" width="16.5703125" style="33" customWidth="1"/>
    <col min="13577" max="13577" width="18.42578125" style="33" customWidth="1"/>
    <col min="13578" max="13824" width="9.140625" style="33"/>
    <col min="13825" max="13825" width="4.28515625" style="33" customWidth="1"/>
    <col min="13826" max="13826" width="5.28515625" style="33" customWidth="1"/>
    <col min="13827" max="13827" width="18.42578125" style="33" customWidth="1"/>
    <col min="13828" max="13828" width="2.7109375" style="33" customWidth="1"/>
    <col min="13829" max="13829" width="23.28515625" style="33" customWidth="1"/>
    <col min="13830" max="13831" width="12.28515625" style="33" customWidth="1"/>
    <col min="13832" max="13832" width="16.5703125" style="33" customWidth="1"/>
    <col min="13833" max="13833" width="18.42578125" style="33" customWidth="1"/>
    <col min="13834" max="14080" width="9.140625" style="33"/>
    <col min="14081" max="14081" width="4.28515625" style="33" customWidth="1"/>
    <col min="14082" max="14082" width="5.28515625" style="33" customWidth="1"/>
    <col min="14083" max="14083" width="18.42578125" style="33" customWidth="1"/>
    <col min="14084" max="14084" width="2.7109375" style="33" customWidth="1"/>
    <col min="14085" max="14085" width="23.28515625" style="33" customWidth="1"/>
    <col min="14086" max="14087" width="12.28515625" style="33" customWidth="1"/>
    <col min="14088" max="14088" width="16.5703125" style="33" customWidth="1"/>
    <col min="14089" max="14089" width="18.42578125" style="33" customWidth="1"/>
    <col min="14090" max="14336" width="9.140625" style="33"/>
    <col min="14337" max="14337" width="4.28515625" style="33" customWidth="1"/>
    <col min="14338" max="14338" width="5.28515625" style="33" customWidth="1"/>
    <col min="14339" max="14339" width="18.42578125" style="33" customWidth="1"/>
    <col min="14340" max="14340" width="2.7109375" style="33" customWidth="1"/>
    <col min="14341" max="14341" width="23.28515625" style="33" customWidth="1"/>
    <col min="14342" max="14343" width="12.28515625" style="33" customWidth="1"/>
    <col min="14344" max="14344" width="16.5703125" style="33" customWidth="1"/>
    <col min="14345" max="14345" width="18.42578125" style="33" customWidth="1"/>
    <col min="14346" max="14592" width="9.140625" style="33"/>
    <col min="14593" max="14593" width="4.28515625" style="33" customWidth="1"/>
    <col min="14594" max="14594" width="5.28515625" style="33" customWidth="1"/>
    <col min="14595" max="14595" width="18.42578125" style="33" customWidth="1"/>
    <col min="14596" max="14596" width="2.7109375" style="33" customWidth="1"/>
    <col min="14597" max="14597" width="23.28515625" style="33" customWidth="1"/>
    <col min="14598" max="14599" width="12.28515625" style="33" customWidth="1"/>
    <col min="14600" max="14600" width="16.5703125" style="33" customWidth="1"/>
    <col min="14601" max="14601" width="18.42578125" style="33" customWidth="1"/>
    <col min="14602" max="14848" width="9.140625" style="33"/>
    <col min="14849" max="14849" width="4.28515625" style="33" customWidth="1"/>
    <col min="14850" max="14850" width="5.28515625" style="33" customWidth="1"/>
    <col min="14851" max="14851" width="18.42578125" style="33" customWidth="1"/>
    <col min="14852" max="14852" width="2.7109375" style="33" customWidth="1"/>
    <col min="14853" max="14853" width="23.28515625" style="33" customWidth="1"/>
    <col min="14854" max="14855" width="12.28515625" style="33" customWidth="1"/>
    <col min="14856" max="14856" width="16.5703125" style="33" customWidth="1"/>
    <col min="14857" max="14857" width="18.42578125" style="33" customWidth="1"/>
    <col min="14858" max="15104" width="9.140625" style="33"/>
    <col min="15105" max="15105" width="4.28515625" style="33" customWidth="1"/>
    <col min="15106" max="15106" width="5.28515625" style="33" customWidth="1"/>
    <col min="15107" max="15107" width="18.42578125" style="33" customWidth="1"/>
    <col min="15108" max="15108" width="2.7109375" style="33" customWidth="1"/>
    <col min="15109" max="15109" width="23.28515625" style="33" customWidth="1"/>
    <col min="15110" max="15111" width="12.28515625" style="33" customWidth="1"/>
    <col min="15112" max="15112" width="16.5703125" style="33" customWidth="1"/>
    <col min="15113" max="15113" width="18.42578125" style="33" customWidth="1"/>
    <col min="15114" max="15360" width="9.140625" style="33"/>
    <col min="15361" max="15361" width="4.28515625" style="33" customWidth="1"/>
    <col min="15362" max="15362" width="5.28515625" style="33" customWidth="1"/>
    <col min="15363" max="15363" width="18.42578125" style="33" customWidth="1"/>
    <col min="15364" max="15364" width="2.7109375" style="33" customWidth="1"/>
    <col min="15365" max="15365" width="23.28515625" style="33" customWidth="1"/>
    <col min="15366" max="15367" width="12.28515625" style="33" customWidth="1"/>
    <col min="15368" max="15368" width="16.5703125" style="33" customWidth="1"/>
    <col min="15369" max="15369" width="18.42578125" style="33" customWidth="1"/>
    <col min="15370" max="15616" width="9.140625" style="33"/>
    <col min="15617" max="15617" width="4.28515625" style="33" customWidth="1"/>
    <col min="15618" max="15618" width="5.28515625" style="33" customWidth="1"/>
    <col min="15619" max="15619" width="18.42578125" style="33" customWidth="1"/>
    <col min="15620" max="15620" width="2.7109375" style="33" customWidth="1"/>
    <col min="15621" max="15621" width="23.28515625" style="33" customWidth="1"/>
    <col min="15622" max="15623" width="12.28515625" style="33" customWidth="1"/>
    <col min="15624" max="15624" width="16.5703125" style="33" customWidth="1"/>
    <col min="15625" max="15625" width="18.42578125" style="33" customWidth="1"/>
    <col min="15626" max="15872" width="9.140625" style="33"/>
    <col min="15873" max="15873" width="4.28515625" style="33" customWidth="1"/>
    <col min="15874" max="15874" width="5.28515625" style="33" customWidth="1"/>
    <col min="15875" max="15875" width="18.42578125" style="33" customWidth="1"/>
    <col min="15876" max="15876" width="2.7109375" style="33" customWidth="1"/>
    <col min="15877" max="15877" width="23.28515625" style="33" customWidth="1"/>
    <col min="15878" max="15879" width="12.28515625" style="33" customWidth="1"/>
    <col min="15880" max="15880" width="16.5703125" style="33" customWidth="1"/>
    <col min="15881" max="15881" width="18.42578125" style="33" customWidth="1"/>
    <col min="15882" max="16128" width="9.140625" style="33"/>
    <col min="16129" max="16129" width="4.28515625" style="33" customWidth="1"/>
    <col min="16130" max="16130" width="5.28515625" style="33" customWidth="1"/>
    <col min="16131" max="16131" width="18.42578125" style="33" customWidth="1"/>
    <col min="16132" max="16132" width="2.7109375" style="33" customWidth="1"/>
    <col min="16133" max="16133" width="23.28515625" style="33" customWidth="1"/>
    <col min="16134" max="16135" width="12.28515625" style="33" customWidth="1"/>
    <col min="16136" max="16136" width="16.5703125" style="33" customWidth="1"/>
    <col min="16137" max="16137" width="18.42578125" style="33" customWidth="1"/>
    <col min="16138" max="16384" width="9.140625" style="33"/>
  </cols>
  <sheetData>
    <row r="1" spans="1:9" ht="15.75">
      <c r="A1" s="32"/>
      <c r="B1" s="32"/>
      <c r="C1" s="32"/>
      <c r="D1" s="32"/>
      <c r="E1" s="32"/>
      <c r="F1" s="32"/>
      <c r="G1" s="32"/>
      <c r="H1" s="32"/>
      <c r="I1" s="32"/>
    </row>
    <row r="2" spans="1:9" ht="29.25">
      <c r="A2" s="32"/>
      <c r="B2" s="32"/>
      <c r="C2" s="32"/>
      <c r="D2" s="34"/>
      <c r="E2" s="34"/>
      <c r="F2" s="34"/>
      <c r="G2" s="34"/>
      <c r="H2" s="34"/>
      <c r="I2" s="32"/>
    </row>
    <row r="3" spans="1:9" ht="29.25">
      <c r="A3" s="32"/>
      <c r="B3" s="32"/>
      <c r="C3" s="32"/>
      <c r="D3" s="34"/>
      <c r="E3" s="34"/>
      <c r="F3" s="34"/>
      <c r="G3" s="34"/>
      <c r="H3" s="34"/>
      <c r="I3" s="32"/>
    </row>
    <row r="4" spans="1:9" ht="33.75">
      <c r="A4" s="32"/>
      <c r="B4" s="32"/>
      <c r="C4" s="32"/>
      <c r="D4" s="35"/>
      <c r="E4" s="35"/>
      <c r="F4" s="35"/>
      <c r="G4" s="35"/>
      <c r="H4" s="35"/>
      <c r="I4" s="32"/>
    </row>
    <row r="5" spans="1:9" ht="15.75">
      <c r="A5" s="32"/>
      <c r="B5" s="32"/>
      <c r="C5" s="32"/>
      <c r="D5" s="32"/>
      <c r="E5" s="32"/>
      <c r="F5" s="32"/>
      <c r="G5" s="32"/>
      <c r="H5" s="32"/>
      <c r="I5" s="32"/>
    </row>
    <row r="6" spans="1:9" ht="15.75">
      <c r="A6" s="32"/>
      <c r="B6" s="32"/>
      <c r="C6" s="32"/>
      <c r="D6" s="32"/>
      <c r="E6" s="32"/>
      <c r="F6" s="32"/>
      <c r="G6" s="32"/>
      <c r="H6" s="32"/>
      <c r="I6" s="32"/>
    </row>
    <row r="7" spans="1:9" ht="15.75">
      <c r="A7" s="32"/>
      <c r="B7" s="32"/>
      <c r="C7" s="32"/>
      <c r="D7" s="32"/>
      <c r="E7" s="32"/>
      <c r="F7" s="32"/>
      <c r="G7" s="32"/>
      <c r="H7" s="32"/>
      <c r="I7" s="32"/>
    </row>
    <row r="8" spans="1:9" ht="15.75">
      <c r="A8" s="32"/>
      <c r="B8" s="32"/>
      <c r="C8" s="32"/>
      <c r="D8" s="32"/>
      <c r="E8" s="32"/>
      <c r="F8" s="32"/>
      <c r="G8" s="32"/>
      <c r="H8" s="32"/>
      <c r="I8" s="32"/>
    </row>
    <row r="9" spans="1:9" ht="15.75">
      <c r="A9" s="32"/>
      <c r="B9" s="32"/>
      <c r="C9" s="32"/>
      <c r="D9" s="32"/>
      <c r="E9" s="32"/>
      <c r="F9" s="32"/>
      <c r="G9" s="32"/>
      <c r="H9" s="32"/>
      <c r="I9" s="32"/>
    </row>
    <row r="10" spans="1:9" ht="15.75">
      <c r="A10" s="32"/>
      <c r="B10" s="32"/>
      <c r="C10" s="32"/>
      <c r="D10" s="32"/>
      <c r="E10" s="32"/>
      <c r="F10" s="32"/>
      <c r="G10" s="32"/>
      <c r="H10" s="32"/>
      <c r="I10" s="32"/>
    </row>
    <row r="11" spans="1:9" ht="32.25">
      <c r="A11" s="32"/>
      <c r="B11" s="358" t="s">
        <v>156</v>
      </c>
      <c r="C11" s="358"/>
      <c r="D11" s="358"/>
      <c r="E11" s="358"/>
      <c r="F11" s="358"/>
      <c r="G11" s="358"/>
      <c r="H11" s="358"/>
      <c r="I11" s="358"/>
    </row>
    <row r="12" spans="1:9" ht="27">
      <c r="A12" s="32"/>
      <c r="B12" s="359" t="s">
        <v>157</v>
      </c>
      <c r="C12" s="359"/>
      <c r="D12" s="359"/>
      <c r="E12" s="359"/>
      <c r="F12" s="359"/>
      <c r="G12" s="359"/>
      <c r="H12" s="359"/>
      <c r="I12" s="359"/>
    </row>
    <row r="13" spans="1:9" ht="24.75">
      <c r="A13" s="32"/>
      <c r="B13" s="360"/>
      <c r="C13" s="360"/>
      <c r="D13" s="360"/>
      <c r="E13" s="360"/>
      <c r="F13" s="360"/>
      <c r="G13" s="360"/>
      <c r="H13" s="360"/>
      <c r="I13" s="360"/>
    </row>
    <row r="14" spans="1:9" ht="15.75">
      <c r="A14" s="32"/>
      <c r="B14" s="32"/>
      <c r="C14" s="32"/>
      <c r="D14" s="32"/>
      <c r="E14" s="32"/>
      <c r="F14" s="32"/>
      <c r="G14" s="32"/>
      <c r="H14" s="32"/>
      <c r="I14" s="32"/>
    </row>
    <row r="15" spans="1:9" ht="15.75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15.75">
      <c r="A16" s="32"/>
      <c r="B16" s="32"/>
      <c r="C16" s="32"/>
      <c r="D16" s="32"/>
      <c r="E16" s="32"/>
      <c r="F16" s="32"/>
      <c r="G16" s="32"/>
      <c r="H16" s="32"/>
      <c r="I16" s="32"/>
    </row>
    <row r="17" spans="1:9" ht="27">
      <c r="A17" s="32"/>
      <c r="B17" s="361" t="s">
        <v>41</v>
      </c>
      <c r="C17" s="361"/>
      <c r="D17" s="361"/>
      <c r="E17" s="361"/>
      <c r="F17" s="361"/>
      <c r="G17" s="361"/>
      <c r="H17" s="361"/>
      <c r="I17" s="361"/>
    </row>
    <row r="18" spans="1:9" ht="27">
      <c r="A18" s="32"/>
      <c r="B18" s="32"/>
      <c r="C18" s="32"/>
      <c r="D18" s="36"/>
      <c r="E18" s="36"/>
      <c r="F18" s="36"/>
      <c r="G18" s="36"/>
      <c r="H18" s="36"/>
      <c r="I18" s="32"/>
    </row>
    <row r="19" spans="1:9" ht="27">
      <c r="A19" s="32"/>
      <c r="B19" s="32"/>
      <c r="C19" s="32"/>
      <c r="D19" s="37"/>
      <c r="E19" s="37"/>
      <c r="F19" s="37"/>
      <c r="G19" s="37"/>
      <c r="H19" s="37"/>
      <c r="I19" s="32"/>
    </row>
    <row r="20" spans="1:9" ht="16.5">
      <c r="A20" s="32"/>
      <c r="B20" s="32"/>
      <c r="C20" s="38" t="str">
        <f>REKAP!B6</f>
        <v>Kegiatan</v>
      </c>
      <c r="D20" s="39" t="s">
        <v>0</v>
      </c>
      <c r="E20" s="38" t="str">
        <f>REKAP!E6</f>
        <v>Dinas Kepemudaan dan Keolahragaan Provinsi Sumatera Utara</v>
      </c>
      <c r="F20" s="38"/>
      <c r="G20" s="38"/>
      <c r="I20" s="32"/>
    </row>
    <row r="21" spans="1:9" ht="28.5" customHeight="1">
      <c r="A21" s="32"/>
      <c r="B21" s="32"/>
      <c r="C21" s="38" t="str">
        <f>REKAP!B7</f>
        <v xml:space="preserve">Pekerjaan </v>
      </c>
      <c r="D21" s="39" t="s">
        <v>0</v>
      </c>
      <c r="E21" s="357" t="str">
        <f>REKAP!E7</f>
        <v>Belanja Jasa Konsultansi Pengawasan Rehab Gedung Bowling</v>
      </c>
      <c r="F21" s="357"/>
      <c r="G21" s="357"/>
      <c r="H21" s="357"/>
      <c r="I21" s="357"/>
    </row>
    <row r="22" spans="1:9" ht="27.75" customHeight="1">
      <c r="A22" s="32"/>
      <c r="B22" s="32"/>
      <c r="C22" s="38" t="s">
        <v>94</v>
      </c>
      <c r="D22" s="39" t="s">
        <v>0</v>
      </c>
      <c r="E22" s="357" t="s">
        <v>96</v>
      </c>
      <c r="F22" s="357"/>
      <c r="G22" s="357"/>
      <c r="H22" s="357"/>
      <c r="I22" s="357"/>
    </row>
    <row r="23" spans="1:9" ht="16.5">
      <c r="A23" s="32"/>
      <c r="B23" s="32"/>
      <c r="C23" s="38" t="s">
        <v>147</v>
      </c>
      <c r="D23" s="39" t="s">
        <v>0</v>
      </c>
      <c r="E23" s="40">
        <f>REKAP!F28</f>
        <v>400000000</v>
      </c>
      <c r="F23" s="41"/>
      <c r="G23" s="41"/>
      <c r="H23" s="42"/>
      <c r="I23" s="32"/>
    </row>
    <row r="24" spans="1:9" ht="33.75" customHeight="1">
      <c r="A24" s="32"/>
      <c r="B24" s="32"/>
      <c r="C24" s="38"/>
      <c r="D24" s="39"/>
      <c r="E24" s="357" t="str">
        <f>REKAP!E29</f>
        <v>Empat Ratus Juta Rupiah</v>
      </c>
      <c r="F24" s="357"/>
      <c r="G24" s="357"/>
      <c r="H24" s="357"/>
      <c r="I24" s="357"/>
    </row>
    <row r="25" spans="1:9" ht="16.5">
      <c r="A25" s="32"/>
      <c r="B25" s="32"/>
      <c r="F25" s="38"/>
      <c r="G25" s="39"/>
      <c r="I25" s="32"/>
    </row>
    <row r="26" spans="1:9" ht="19.5">
      <c r="A26" s="32"/>
      <c r="B26" s="43"/>
      <c r="C26" s="44"/>
      <c r="D26" s="43"/>
      <c r="E26" s="43"/>
      <c r="F26" s="43"/>
      <c r="G26" s="43"/>
      <c r="H26" s="44"/>
      <c r="I26" s="32"/>
    </row>
    <row r="27" spans="1:9" ht="19.5">
      <c r="A27" s="32"/>
      <c r="B27" s="43"/>
      <c r="C27" s="44"/>
      <c r="D27" s="43"/>
      <c r="E27" s="43"/>
      <c r="F27" s="43"/>
      <c r="G27" s="43"/>
      <c r="H27" s="44"/>
      <c r="I27" s="32"/>
    </row>
    <row r="28" spans="1:9" ht="19.5">
      <c r="A28" s="32"/>
      <c r="B28" s="43"/>
      <c r="C28" s="44"/>
      <c r="D28" s="43"/>
      <c r="E28" s="43"/>
      <c r="F28" s="43"/>
      <c r="G28" s="43"/>
      <c r="H28" s="45"/>
      <c r="I28" s="32"/>
    </row>
    <row r="29" spans="1:9" ht="19.5">
      <c r="A29" s="32"/>
      <c r="B29" s="43"/>
      <c r="C29" s="44"/>
      <c r="D29" s="43"/>
      <c r="E29" s="43"/>
      <c r="F29" s="43"/>
      <c r="G29" s="43"/>
      <c r="H29" s="45"/>
      <c r="I29" s="32"/>
    </row>
    <row r="30" spans="1:9" ht="19.5">
      <c r="A30" s="32"/>
      <c r="B30" s="43"/>
      <c r="C30" s="44"/>
      <c r="D30" s="43"/>
      <c r="E30" s="43"/>
      <c r="F30" s="43"/>
      <c r="G30" s="43"/>
      <c r="H30" s="45"/>
      <c r="I30" s="32"/>
    </row>
    <row r="31" spans="1:9" ht="19.5">
      <c r="A31" s="32"/>
      <c r="B31" s="43"/>
      <c r="C31" s="44"/>
      <c r="D31" s="43"/>
      <c r="E31" s="43"/>
      <c r="F31" s="43"/>
      <c r="G31" s="43"/>
      <c r="H31" s="45"/>
      <c r="I31" s="32"/>
    </row>
    <row r="32" spans="1:9" ht="19.5">
      <c r="A32" s="32"/>
      <c r="B32" s="43"/>
      <c r="C32" s="44"/>
      <c r="D32" s="43"/>
      <c r="E32" s="43"/>
      <c r="F32" s="43"/>
      <c r="G32" s="43"/>
      <c r="H32" s="45"/>
      <c r="I32" s="32"/>
    </row>
    <row r="33" spans="1:9" ht="19.5">
      <c r="A33" s="32"/>
      <c r="B33" s="43"/>
      <c r="C33" s="44"/>
      <c r="D33" s="43"/>
      <c r="E33" s="43"/>
      <c r="F33" s="43"/>
      <c r="G33" s="43"/>
      <c r="H33" s="45"/>
      <c r="I33" s="32"/>
    </row>
    <row r="34" spans="1:9" ht="19.5">
      <c r="A34" s="32"/>
      <c r="B34" s="43"/>
      <c r="C34" s="44"/>
      <c r="D34" s="43"/>
      <c r="E34" s="43"/>
      <c r="F34" s="43"/>
      <c r="G34" s="43"/>
      <c r="H34" s="45"/>
      <c r="I34" s="32"/>
    </row>
    <row r="35" spans="1:9" ht="19.5">
      <c r="A35" s="32"/>
      <c r="B35" s="43"/>
      <c r="C35" s="44"/>
      <c r="D35" s="43"/>
      <c r="E35" s="43"/>
      <c r="F35" s="43"/>
      <c r="G35" s="43"/>
      <c r="H35" s="45"/>
      <c r="I35" s="32"/>
    </row>
    <row r="36" spans="1:9" ht="19.5">
      <c r="A36" s="32"/>
      <c r="B36" s="43"/>
      <c r="C36" s="44"/>
      <c r="D36" s="46"/>
      <c r="E36" s="46"/>
      <c r="F36" s="46"/>
      <c r="G36" s="46"/>
      <c r="H36" s="47"/>
      <c r="I36" s="32"/>
    </row>
    <row r="37" spans="1:9" ht="18.75">
      <c r="A37" s="32"/>
      <c r="B37" s="43"/>
      <c r="C37" s="32"/>
      <c r="D37" s="32"/>
      <c r="E37" s="32"/>
      <c r="F37" s="32"/>
      <c r="G37" s="32"/>
      <c r="H37" s="32"/>
      <c r="I37" s="32"/>
    </row>
    <row r="38" spans="1:9" ht="15.75">
      <c r="A38" s="32"/>
      <c r="B38" s="32"/>
      <c r="C38" s="32"/>
      <c r="D38" s="32"/>
      <c r="E38" s="32"/>
      <c r="F38" s="32"/>
      <c r="G38" s="32"/>
      <c r="H38" s="32"/>
      <c r="I38" s="32"/>
    </row>
    <row r="39" spans="1:9" ht="19.5">
      <c r="A39" s="32"/>
      <c r="B39" s="32"/>
      <c r="C39" s="47"/>
      <c r="D39" s="46"/>
      <c r="E39" s="46"/>
      <c r="F39" s="46"/>
      <c r="G39" s="46"/>
      <c r="H39" s="48"/>
      <c r="I39" s="32"/>
    </row>
    <row r="40" spans="1:9" ht="16.5">
      <c r="A40" s="32"/>
      <c r="B40" s="32"/>
      <c r="C40" s="49"/>
      <c r="D40" s="50"/>
      <c r="E40" s="50"/>
      <c r="F40" s="50"/>
      <c r="G40" s="50"/>
      <c r="H40" s="49"/>
      <c r="I40" s="32"/>
    </row>
    <row r="41" spans="1:9" ht="16.5">
      <c r="A41" s="32"/>
      <c r="B41" s="32"/>
      <c r="C41" s="49"/>
      <c r="D41" s="50"/>
      <c r="E41" s="50"/>
      <c r="F41" s="50"/>
      <c r="G41" s="50"/>
      <c r="H41" s="49"/>
      <c r="I41" s="32"/>
    </row>
    <row r="42" spans="1:9" ht="16.5">
      <c r="A42" s="32"/>
      <c r="B42" s="32"/>
      <c r="C42" s="49"/>
      <c r="D42" s="50"/>
      <c r="E42" s="50"/>
      <c r="F42" s="50"/>
      <c r="G42" s="50"/>
      <c r="H42" s="49"/>
      <c r="I42" s="32"/>
    </row>
    <row r="43" spans="1:9" ht="16.5">
      <c r="A43" s="32"/>
      <c r="B43" s="32"/>
      <c r="C43" s="49"/>
      <c r="D43" s="50"/>
      <c r="E43" s="50"/>
      <c r="F43" s="50"/>
      <c r="G43" s="50"/>
      <c r="H43" s="49"/>
      <c r="I43" s="32"/>
    </row>
    <row r="44" spans="1:9" ht="19.5">
      <c r="A44" s="32"/>
      <c r="B44" s="32"/>
      <c r="C44" s="44"/>
      <c r="D44" s="43"/>
      <c r="E44" s="43"/>
      <c r="F44" s="43"/>
      <c r="G44" s="43"/>
      <c r="H44" s="44"/>
      <c r="I44" s="32"/>
    </row>
    <row r="45" spans="1:9" ht="19.5">
      <c r="A45" s="32"/>
      <c r="B45" s="32"/>
      <c r="C45" s="43"/>
      <c r="D45" s="51"/>
      <c r="E45" s="51"/>
      <c r="F45" s="51"/>
      <c r="G45" s="51"/>
      <c r="H45" s="44"/>
      <c r="I45" s="32"/>
    </row>
    <row r="46" spans="1:9" ht="19.5">
      <c r="A46" s="32"/>
      <c r="B46" s="32"/>
      <c r="C46" s="43"/>
      <c r="D46" s="52"/>
      <c r="E46" s="52"/>
      <c r="F46" s="52"/>
      <c r="G46" s="52"/>
      <c r="H46" s="44"/>
      <c r="I46" s="32"/>
    </row>
    <row r="47" spans="1:9" ht="19.5">
      <c r="A47" s="32"/>
      <c r="B47" s="32"/>
      <c r="C47" s="43"/>
      <c r="D47" s="52"/>
      <c r="E47" s="52"/>
      <c r="F47" s="52"/>
      <c r="G47" s="52"/>
      <c r="H47" s="44"/>
      <c r="I47" s="32"/>
    </row>
    <row r="48" spans="1:9" ht="19.5">
      <c r="A48" s="32"/>
      <c r="B48" s="32"/>
      <c r="C48" s="43"/>
      <c r="D48" s="46"/>
      <c r="E48" s="46"/>
      <c r="F48" s="46"/>
      <c r="G48" s="46"/>
      <c r="H48" s="44"/>
      <c r="I48" s="32"/>
    </row>
    <row r="49" spans="1:9" ht="18.75">
      <c r="A49" s="32"/>
      <c r="B49" s="32"/>
      <c r="C49" s="32"/>
      <c r="D49" s="46"/>
      <c r="E49" s="46"/>
      <c r="F49" s="46"/>
      <c r="G49" s="46"/>
      <c r="H49" s="53"/>
      <c r="I49" s="32"/>
    </row>
    <row r="50" spans="1:9" ht="35.25">
      <c r="A50" s="32"/>
      <c r="B50" s="362" t="s">
        <v>97</v>
      </c>
      <c r="C50" s="362"/>
      <c r="D50" s="362"/>
      <c r="E50" s="362"/>
      <c r="F50" s="362"/>
      <c r="G50" s="362"/>
      <c r="H50" s="362"/>
      <c r="I50" s="362"/>
    </row>
    <row r="51" spans="1:9" ht="18.75">
      <c r="A51" s="32"/>
      <c r="B51" s="32"/>
      <c r="C51" s="32"/>
      <c r="D51" s="46"/>
      <c r="E51" s="46"/>
      <c r="F51" s="46"/>
      <c r="G51" s="46"/>
      <c r="H51" s="53"/>
      <c r="I51" s="32"/>
    </row>
    <row r="52" spans="1:9" ht="18.75">
      <c r="A52" s="32"/>
      <c r="B52" s="32"/>
      <c r="C52" s="32"/>
      <c r="D52" s="46"/>
      <c r="E52" s="46"/>
      <c r="F52" s="46"/>
      <c r="G52" s="46"/>
      <c r="H52" s="53"/>
      <c r="I52" s="32"/>
    </row>
    <row r="53" spans="1:9" ht="34.5">
      <c r="A53" s="32"/>
      <c r="B53" s="32"/>
      <c r="C53" s="356"/>
      <c r="D53" s="356"/>
      <c r="E53" s="356"/>
      <c r="F53" s="356"/>
      <c r="G53" s="356"/>
      <c r="H53" s="356"/>
      <c r="I53" s="32"/>
    </row>
    <row r="54" spans="1:9" ht="15.75">
      <c r="A54" s="32"/>
      <c r="B54" s="32"/>
      <c r="C54" s="32"/>
      <c r="D54" s="32"/>
      <c r="E54" s="32"/>
      <c r="F54" s="32"/>
      <c r="G54" s="32"/>
      <c r="H54" s="32"/>
      <c r="I54" s="32"/>
    </row>
  </sheetData>
  <mergeCells count="9">
    <mergeCell ref="C53:H53"/>
    <mergeCell ref="E21:I21"/>
    <mergeCell ref="E24:I24"/>
    <mergeCell ref="E22:I22"/>
    <mergeCell ref="B11:I11"/>
    <mergeCell ref="B12:I12"/>
    <mergeCell ref="B13:I13"/>
    <mergeCell ref="B17:I17"/>
    <mergeCell ref="B50:I50"/>
  </mergeCells>
  <printOptions horizontalCentered="1"/>
  <pageMargins left="0.78740157480314965" right="0.39370078740157483" top="0.59055118110236227" bottom="0.39370078740157483" header="0.39370078740157483" footer="0.39370078740157483"/>
  <pageSetup paperSize="256" scale="70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2:N42"/>
  <sheetViews>
    <sheetView view="pageBreakPreview" topLeftCell="A4" workbookViewId="0">
      <selection activeCell="J9" sqref="J9"/>
    </sheetView>
  </sheetViews>
  <sheetFormatPr defaultColWidth="9.140625" defaultRowHeight="13.5"/>
  <cols>
    <col min="1" max="1" width="5.7109375" style="56" customWidth="1"/>
    <col min="2" max="2" width="4.42578125" style="192" customWidth="1"/>
    <col min="3" max="3" width="12.140625" style="192" customWidth="1"/>
    <col min="4" max="4" width="3.5703125" style="192" customWidth="1"/>
    <col min="5" max="5" width="48.7109375" style="192" customWidth="1"/>
    <col min="6" max="6" width="9" style="192" customWidth="1"/>
    <col min="7" max="7" width="4.28515625" style="192" customWidth="1"/>
    <col min="8" max="8" width="17" style="192" customWidth="1"/>
    <col min="9" max="9" width="9.140625" style="56"/>
    <col min="10" max="10" width="26.28515625" style="56" customWidth="1"/>
    <col min="11" max="11" width="9.140625" style="56"/>
    <col min="12" max="12" width="24.28515625" style="56" customWidth="1"/>
    <col min="13" max="16384" width="9.140625" style="56"/>
  </cols>
  <sheetData>
    <row r="2" spans="2:11" ht="8.25" customHeight="1" thickBot="1"/>
    <row r="3" spans="2:11" s="54" customFormat="1" ht="24.75" customHeight="1" thickTop="1">
      <c r="B3" s="392" t="s">
        <v>6</v>
      </c>
      <c r="C3" s="393"/>
      <c r="D3" s="393"/>
      <c r="E3" s="393"/>
      <c r="F3" s="393"/>
      <c r="G3" s="393"/>
      <c r="H3" s="394"/>
    </row>
    <row r="4" spans="2:11" s="54" customFormat="1" ht="24.75" customHeight="1" thickBot="1">
      <c r="B4" s="389" t="s">
        <v>41</v>
      </c>
      <c r="C4" s="390"/>
      <c r="D4" s="390"/>
      <c r="E4" s="390"/>
      <c r="F4" s="390"/>
      <c r="G4" s="390"/>
      <c r="H4" s="391"/>
    </row>
    <row r="5" spans="2:11" s="54" customFormat="1" ht="9" customHeight="1" thickTop="1">
      <c r="B5" s="201"/>
      <c r="C5" s="202"/>
      <c r="D5" s="202"/>
      <c r="E5" s="202"/>
      <c r="F5" s="202"/>
      <c r="G5" s="202"/>
      <c r="H5" s="203"/>
    </row>
    <row r="6" spans="2:11" s="54" customFormat="1" ht="18.75">
      <c r="B6" s="204" t="s">
        <v>70</v>
      </c>
      <c r="C6" s="106"/>
      <c r="D6" s="205" t="s">
        <v>0</v>
      </c>
      <c r="E6" s="106" t="s">
        <v>203</v>
      </c>
      <c r="F6" s="206"/>
      <c r="G6" s="115"/>
      <c r="H6" s="207"/>
    </row>
    <row r="7" spans="2:11" s="54" customFormat="1" ht="20.25" customHeight="1">
      <c r="B7" s="204" t="s">
        <v>37</v>
      </c>
      <c r="C7" s="106"/>
      <c r="D7" s="205" t="s">
        <v>0</v>
      </c>
      <c r="E7" s="412" t="s">
        <v>196</v>
      </c>
      <c r="F7" s="412"/>
      <c r="G7" s="412"/>
      <c r="H7" s="413"/>
    </row>
    <row r="8" spans="2:11" s="54" customFormat="1" ht="18.75">
      <c r="B8" s="204" t="s">
        <v>90</v>
      </c>
      <c r="C8" s="106"/>
      <c r="D8" s="205" t="s">
        <v>0</v>
      </c>
      <c r="E8" s="110">
        <v>2023</v>
      </c>
      <c r="F8" s="206"/>
      <c r="G8" s="115"/>
      <c r="H8" s="207"/>
    </row>
    <row r="9" spans="2:11" s="54" customFormat="1" ht="18.75">
      <c r="B9" s="204" t="s">
        <v>91</v>
      </c>
      <c r="C9" s="106"/>
      <c r="D9" s="205" t="s">
        <v>0</v>
      </c>
      <c r="E9" s="106" t="s">
        <v>158</v>
      </c>
      <c r="F9" s="206"/>
      <c r="G9" s="115"/>
      <c r="H9" s="207"/>
    </row>
    <row r="10" spans="2:11" s="54" customFormat="1" ht="18.75">
      <c r="B10" s="204" t="s">
        <v>92</v>
      </c>
      <c r="C10" s="115"/>
      <c r="D10" s="205" t="s">
        <v>0</v>
      </c>
      <c r="E10" s="106" t="s">
        <v>154</v>
      </c>
      <c r="F10" s="206"/>
      <c r="G10" s="115"/>
      <c r="H10" s="207"/>
    </row>
    <row r="11" spans="2:11" s="54" customFormat="1" ht="18.75" customHeight="1" thickBot="1">
      <c r="B11" s="208"/>
      <c r="C11" s="209"/>
      <c r="D11" s="209"/>
      <c r="E11" s="209"/>
      <c r="F11" s="209"/>
      <c r="G11" s="209"/>
      <c r="H11" s="210"/>
    </row>
    <row r="12" spans="2:11" s="54" customFormat="1" ht="24.95" customHeight="1" thickTop="1">
      <c r="B12" s="395" t="s">
        <v>7</v>
      </c>
      <c r="C12" s="403" t="s">
        <v>11</v>
      </c>
      <c r="D12" s="404"/>
      <c r="E12" s="405"/>
      <c r="F12" s="399" t="s">
        <v>12</v>
      </c>
      <c r="G12" s="399"/>
      <c r="H12" s="400"/>
    </row>
    <row r="13" spans="2:11" s="54" customFormat="1" ht="24.95" customHeight="1">
      <c r="B13" s="396"/>
      <c r="C13" s="406"/>
      <c r="D13" s="407"/>
      <c r="E13" s="408"/>
      <c r="F13" s="401"/>
      <c r="G13" s="401"/>
      <c r="H13" s="402"/>
      <c r="J13" s="236">
        <f>SUM(F17:H18)</f>
        <v>344423000</v>
      </c>
    </row>
    <row r="14" spans="2:11" s="54" customFormat="1" ht="20.25" customHeight="1">
      <c r="B14" s="211" t="s">
        <v>4</v>
      </c>
      <c r="C14" s="409" t="s">
        <v>13</v>
      </c>
      <c r="D14" s="410"/>
      <c r="E14" s="411"/>
      <c r="F14" s="397" t="s">
        <v>14</v>
      </c>
      <c r="G14" s="397"/>
      <c r="H14" s="398"/>
      <c r="J14" s="82"/>
    </row>
    <row r="15" spans="2:11" s="54" customFormat="1" ht="12.75" customHeight="1">
      <c r="B15" s="212"/>
      <c r="C15" s="213"/>
      <c r="D15" s="214"/>
      <c r="E15" s="215"/>
      <c r="F15" s="216"/>
      <c r="G15" s="216"/>
      <c r="H15" s="217"/>
      <c r="J15" s="82"/>
    </row>
    <row r="16" spans="2:11" s="54" customFormat="1" ht="18.95" customHeight="1">
      <c r="B16" s="212" t="s">
        <v>35</v>
      </c>
      <c r="C16" s="218" t="s">
        <v>15</v>
      </c>
      <c r="D16" s="219"/>
      <c r="E16" s="220"/>
      <c r="F16" s="377">
        <f>F18+F17</f>
        <v>344423000</v>
      </c>
      <c r="G16" s="378"/>
      <c r="H16" s="379"/>
      <c r="J16" s="82">
        <f>F16/F24*100</f>
        <v>95.571378228162814</v>
      </c>
      <c r="K16" s="54" t="s">
        <v>36</v>
      </c>
    </row>
    <row r="17" spans="2:14" s="54" customFormat="1" ht="18.95" customHeight="1">
      <c r="B17" s="221"/>
      <c r="C17" s="222" t="s">
        <v>89</v>
      </c>
      <c r="D17" s="223"/>
      <c r="E17" s="224"/>
      <c r="F17" s="386">
        <f>PERSONIL!M17</f>
        <v>314023000</v>
      </c>
      <c r="G17" s="387"/>
      <c r="H17" s="388"/>
      <c r="J17" s="82"/>
    </row>
    <row r="18" spans="2:14" s="54" customFormat="1" ht="18.95" customHeight="1">
      <c r="B18" s="221"/>
      <c r="C18" s="222" t="s">
        <v>137</v>
      </c>
      <c r="D18" s="223"/>
      <c r="E18" s="224"/>
      <c r="F18" s="386">
        <f>PERSONIL!M22</f>
        <v>30400000</v>
      </c>
      <c r="G18" s="387"/>
      <c r="H18" s="388"/>
      <c r="J18" s="82"/>
    </row>
    <row r="19" spans="2:14" s="54" customFormat="1" ht="12" customHeight="1">
      <c r="B19" s="221"/>
      <c r="C19" s="222"/>
      <c r="D19" s="223"/>
      <c r="E19" s="224"/>
      <c r="F19" s="225"/>
      <c r="G19" s="225"/>
      <c r="H19" s="226"/>
      <c r="J19" s="82"/>
    </row>
    <row r="20" spans="2:14" s="54" customFormat="1" ht="18.95" customHeight="1">
      <c r="B20" s="227" t="s">
        <v>1</v>
      </c>
      <c r="C20" s="228" t="s">
        <v>16</v>
      </c>
      <c r="D20" s="229"/>
      <c r="E20" s="230"/>
      <c r="F20" s="370">
        <f>SUM(F21:H22)</f>
        <v>15960000</v>
      </c>
      <c r="G20" s="370"/>
      <c r="H20" s="371"/>
      <c r="J20" s="82">
        <f>F20/F24*100</f>
        <v>4.4286217718371841</v>
      </c>
      <c r="K20" s="54" t="s">
        <v>36</v>
      </c>
    </row>
    <row r="21" spans="2:14" s="54" customFormat="1" ht="18.95" customHeight="1">
      <c r="B21" s="221"/>
      <c r="C21" s="222" t="s">
        <v>165</v>
      </c>
      <c r="D21" s="231"/>
      <c r="E21" s="232"/>
      <c r="F21" s="386">
        <f>PERSONIL!M29</f>
        <v>11860000</v>
      </c>
      <c r="G21" s="387"/>
      <c r="H21" s="388"/>
      <c r="J21" s="82"/>
    </row>
    <row r="22" spans="2:14" s="54" customFormat="1" ht="18.95" customHeight="1">
      <c r="B22" s="221"/>
      <c r="C22" s="222" t="s">
        <v>166</v>
      </c>
      <c r="D22" s="223"/>
      <c r="E22" s="224"/>
      <c r="F22" s="386">
        <f>PERSONIL!M36</f>
        <v>4100000</v>
      </c>
      <c r="G22" s="387"/>
      <c r="H22" s="388"/>
      <c r="J22" s="82"/>
    </row>
    <row r="23" spans="2:14" s="54" customFormat="1" ht="12" customHeight="1">
      <c r="B23" s="221"/>
      <c r="C23" s="222"/>
      <c r="D23" s="223"/>
      <c r="E23" s="224"/>
      <c r="F23" s="386"/>
      <c r="G23" s="387"/>
      <c r="H23" s="388"/>
      <c r="J23" s="82"/>
    </row>
    <row r="24" spans="2:14" s="54" customFormat="1" ht="18.95" customHeight="1">
      <c r="B24" s="367" t="s">
        <v>17</v>
      </c>
      <c r="C24" s="368"/>
      <c r="D24" s="368"/>
      <c r="E24" s="369"/>
      <c r="F24" s="370">
        <f>F16+F20</f>
        <v>360383000</v>
      </c>
      <c r="G24" s="370"/>
      <c r="H24" s="371"/>
      <c r="K24" s="83"/>
      <c r="L24" s="84"/>
      <c r="M24" s="83"/>
    </row>
    <row r="25" spans="2:14" s="54" customFormat="1" ht="18.95" customHeight="1">
      <c r="B25" s="372" t="s">
        <v>119</v>
      </c>
      <c r="C25" s="373"/>
      <c r="D25" s="373"/>
      <c r="E25" s="374"/>
      <c r="F25" s="387">
        <f>F24*11%</f>
        <v>39642130</v>
      </c>
      <c r="G25" s="387"/>
      <c r="H25" s="388"/>
      <c r="J25" s="85"/>
    </row>
    <row r="26" spans="2:14" s="54" customFormat="1" ht="18.95" customHeight="1">
      <c r="B26" s="367" t="s">
        <v>2</v>
      </c>
      <c r="C26" s="368"/>
      <c r="D26" s="368"/>
      <c r="E26" s="369"/>
      <c r="F26" s="380">
        <f>F25+F24</f>
        <v>400025130</v>
      </c>
      <c r="G26" s="370"/>
      <c r="H26" s="371"/>
      <c r="J26" s="86">
        <v>400000000</v>
      </c>
      <c r="L26" s="55"/>
    </row>
    <row r="27" spans="2:14" s="54" customFormat="1" ht="18.95" hidden="1" customHeight="1">
      <c r="B27" s="372" t="s">
        <v>10</v>
      </c>
      <c r="C27" s="373"/>
      <c r="D27" s="373"/>
      <c r="E27" s="374"/>
      <c r="F27" s="370">
        <f>ROUNDDOWN(F26,-3)</f>
        <v>400025000</v>
      </c>
      <c r="G27" s="370"/>
      <c r="H27" s="371"/>
      <c r="J27" s="87"/>
    </row>
    <row r="28" spans="2:14" s="54" customFormat="1" ht="18.95" customHeight="1">
      <c r="B28" s="367" t="s">
        <v>120</v>
      </c>
      <c r="C28" s="368"/>
      <c r="D28" s="368"/>
      <c r="E28" s="369"/>
      <c r="F28" s="380">
        <f>ROUNDDOWN(F26,-6)</f>
        <v>400000000</v>
      </c>
      <c r="G28" s="370"/>
      <c r="H28" s="371"/>
      <c r="J28" s="87"/>
      <c r="L28" s="233"/>
    </row>
    <row r="29" spans="2:14" s="54" customFormat="1" ht="18.95" customHeight="1">
      <c r="B29" s="363" t="s">
        <v>3</v>
      </c>
      <c r="C29" s="364"/>
      <c r="D29" s="375" t="s">
        <v>93</v>
      </c>
      <c r="E29" s="381" t="s">
        <v>188</v>
      </c>
      <c r="F29" s="382"/>
      <c r="G29" s="382"/>
      <c r="H29" s="383"/>
      <c r="J29" s="55">
        <f>J26-F26</f>
        <v>-25130</v>
      </c>
    </row>
    <row r="30" spans="2:14" s="54" customFormat="1" ht="18.95" customHeight="1" thickBot="1">
      <c r="B30" s="365"/>
      <c r="C30" s="366"/>
      <c r="D30" s="376"/>
      <c r="E30" s="384"/>
      <c r="F30" s="384"/>
      <c r="G30" s="384"/>
      <c r="H30" s="385"/>
      <c r="J30" s="55">
        <f>J26*70%</f>
        <v>280000000</v>
      </c>
      <c r="L30" s="236">
        <v>949835600</v>
      </c>
      <c r="M30" s="236"/>
      <c r="N30" s="236"/>
    </row>
    <row r="31" spans="2:14" s="54" customFormat="1" ht="19.5" thickTop="1">
      <c r="B31" s="106"/>
      <c r="C31" s="106"/>
      <c r="D31" s="106"/>
      <c r="E31" s="106"/>
      <c r="F31" s="106"/>
      <c r="G31" s="106"/>
      <c r="H31" s="106"/>
      <c r="J31" s="55">
        <f>J26*30%</f>
        <v>120000000</v>
      </c>
    </row>
    <row r="32" spans="2:14" ht="15.75">
      <c r="B32" s="106"/>
      <c r="C32" s="106"/>
      <c r="D32" s="106"/>
      <c r="E32" s="106"/>
      <c r="F32" s="106"/>
      <c r="G32" s="364"/>
      <c r="H32" s="364"/>
    </row>
    <row r="33" spans="1:12" ht="13.5" customHeight="1">
      <c r="B33" s="115"/>
      <c r="C33" s="106"/>
      <c r="D33" s="191"/>
      <c r="E33" s="106"/>
      <c r="F33" s="191" t="s">
        <v>197</v>
      </c>
      <c r="G33" s="106"/>
      <c r="H33" s="106"/>
    </row>
    <row r="34" spans="1:12" ht="13.5" customHeight="1">
      <c r="B34" s="115"/>
      <c r="C34" s="106"/>
      <c r="D34" s="193"/>
      <c r="E34" s="106"/>
      <c r="F34" s="191" t="s">
        <v>127</v>
      </c>
      <c r="H34" s="106"/>
    </row>
    <row r="35" spans="1:12" ht="18.75" customHeight="1">
      <c r="B35" s="195"/>
      <c r="C35" s="106"/>
      <c r="D35" s="193"/>
      <c r="E35" s="106"/>
      <c r="F35" s="191" t="s">
        <v>199</v>
      </c>
      <c r="H35" s="106"/>
    </row>
    <row r="36" spans="1:12" ht="18.75" customHeight="1">
      <c r="B36" s="106"/>
      <c r="C36" s="106"/>
      <c r="D36" s="193"/>
      <c r="E36" s="106"/>
      <c r="F36" s="191" t="s">
        <v>200</v>
      </c>
      <c r="H36" s="106"/>
    </row>
    <row r="37" spans="1:12" ht="18.75" customHeight="1">
      <c r="A37" s="57"/>
      <c r="B37" s="106"/>
      <c r="C37" s="106"/>
      <c r="D37" s="193"/>
      <c r="E37" s="106"/>
      <c r="F37" s="194"/>
      <c r="H37" s="106"/>
      <c r="I37" s="57"/>
      <c r="J37" s="57"/>
      <c r="K37" s="57"/>
      <c r="L37" s="57"/>
    </row>
    <row r="38" spans="1:12" ht="18.75" customHeight="1">
      <c r="A38" s="57"/>
      <c r="B38" s="106"/>
      <c r="C38" s="106"/>
      <c r="D38" s="193"/>
      <c r="E38" s="106"/>
      <c r="F38" s="194"/>
      <c r="H38" s="106"/>
      <c r="I38" s="57"/>
      <c r="J38" s="57"/>
      <c r="K38" s="57"/>
      <c r="L38" s="57"/>
    </row>
    <row r="39" spans="1:12" ht="18.75" customHeight="1">
      <c r="A39" s="57"/>
      <c r="B39" s="106"/>
      <c r="C39" s="106"/>
      <c r="E39" s="106"/>
      <c r="H39" s="106"/>
      <c r="I39" s="57"/>
      <c r="J39" s="57"/>
      <c r="K39" s="57"/>
      <c r="L39" s="57"/>
    </row>
    <row r="40" spans="1:12" ht="18.75" customHeight="1">
      <c r="A40" s="57"/>
      <c r="B40" s="106"/>
      <c r="C40" s="106"/>
      <c r="D40" s="196"/>
      <c r="E40" s="106"/>
      <c r="F40" s="197" t="s">
        <v>201</v>
      </c>
      <c r="H40" s="198"/>
      <c r="I40" s="57"/>
      <c r="J40" s="57"/>
      <c r="K40" s="57"/>
      <c r="L40" s="57"/>
    </row>
    <row r="41" spans="1:12" ht="16.5">
      <c r="A41" s="57"/>
      <c r="D41" s="191"/>
      <c r="F41" s="199" t="s">
        <v>202</v>
      </c>
      <c r="I41" s="57"/>
      <c r="J41" s="57"/>
      <c r="K41" s="57"/>
      <c r="L41" s="57"/>
    </row>
    <row r="42" spans="1:12" ht="16.5">
      <c r="A42" s="57"/>
      <c r="D42" s="200"/>
      <c r="I42" s="57"/>
      <c r="J42" s="57"/>
      <c r="K42" s="57"/>
      <c r="L42" s="57"/>
    </row>
  </sheetData>
  <mergeCells count="29">
    <mergeCell ref="B4:H4"/>
    <mergeCell ref="B3:H3"/>
    <mergeCell ref="B12:B13"/>
    <mergeCell ref="F25:H25"/>
    <mergeCell ref="F26:H26"/>
    <mergeCell ref="F14:H14"/>
    <mergeCell ref="F18:H18"/>
    <mergeCell ref="F12:H13"/>
    <mergeCell ref="C12:E13"/>
    <mergeCell ref="C14:E14"/>
    <mergeCell ref="E7:H7"/>
    <mergeCell ref="G32:H32"/>
    <mergeCell ref="F16:H16"/>
    <mergeCell ref="F20:H20"/>
    <mergeCell ref="F28:H28"/>
    <mergeCell ref="E29:H30"/>
    <mergeCell ref="F17:H17"/>
    <mergeCell ref="F23:H23"/>
    <mergeCell ref="F22:H22"/>
    <mergeCell ref="F21:H21"/>
    <mergeCell ref="B29:C30"/>
    <mergeCell ref="B24:E24"/>
    <mergeCell ref="F24:H24"/>
    <mergeCell ref="B25:E25"/>
    <mergeCell ref="B26:E26"/>
    <mergeCell ref="D29:D30"/>
    <mergeCell ref="B27:E27"/>
    <mergeCell ref="F27:H27"/>
    <mergeCell ref="B28:E28"/>
  </mergeCells>
  <phoneticPr fontId="2" type="noConversion"/>
  <printOptions horizontalCentered="1"/>
  <pageMargins left="0.47244094488188981" right="0" top="0.35433070866141736" bottom="0" header="0.51181102362204722" footer="0.51181102362204722"/>
  <pageSetup paperSize="256" scale="9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0"/>
  <sheetViews>
    <sheetView view="pageBreakPreview" zoomScaleSheetLayoutView="100" workbookViewId="0">
      <selection activeCell="B1" sqref="B1:M1"/>
    </sheetView>
  </sheetViews>
  <sheetFormatPr defaultColWidth="9.140625" defaultRowHeight="16.5"/>
  <cols>
    <col min="1" max="1" width="9.140625" style="80"/>
    <col min="2" max="2" width="6.7109375" style="107" customWidth="1"/>
    <col min="3" max="4" width="5.28515625" style="107" customWidth="1"/>
    <col min="5" max="5" width="1.85546875" style="107" customWidth="1"/>
    <col min="6" max="6" width="43" style="107" customWidth="1"/>
    <col min="7" max="7" width="8.7109375" style="107" customWidth="1"/>
    <col min="8" max="8" width="8.28515625" style="107" customWidth="1"/>
    <col min="9" max="10" width="9" style="107" customWidth="1"/>
    <col min="11" max="11" width="15.28515625" style="107" customWidth="1"/>
    <col min="12" max="12" width="16.85546875" style="107" hidden="1" customWidth="1"/>
    <col min="13" max="13" width="18.85546875" style="107" customWidth="1"/>
    <col min="14" max="14" width="23.5703125" style="80" customWidth="1"/>
    <col min="15" max="15" width="19.42578125" style="80" customWidth="1"/>
    <col min="16" max="16" width="15.85546875" style="80" customWidth="1"/>
    <col min="17" max="17" width="19.140625" style="80" customWidth="1"/>
    <col min="18" max="19" width="18.5703125" style="80" customWidth="1"/>
    <col min="20" max="20" width="19.7109375" style="80" customWidth="1"/>
    <col min="21" max="21" width="16.7109375" style="80" customWidth="1"/>
    <col min="22" max="22" width="9.42578125" style="80" customWidth="1"/>
    <col min="23" max="23" width="17" style="80" customWidth="1"/>
    <col min="24" max="16384" width="9.140625" style="80"/>
  </cols>
  <sheetData>
    <row r="1" spans="2:24" ht="24" thickBot="1">
      <c r="B1" s="414" t="s">
        <v>41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2:24" ht="12" customHeight="1" thickTop="1">
      <c r="B2" s="426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8"/>
      <c r="N2" s="56"/>
    </row>
    <row r="3" spans="2:24" ht="17.25" customHeight="1">
      <c r="B3" s="105" t="s">
        <v>70</v>
      </c>
      <c r="C3" s="106"/>
      <c r="E3" s="107" t="s">
        <v>0</v>
      </c>
      <c r="F3" s="106" t="str">
        <f>REKAP!E6</f>
        <v>Dinas Kepemudaan dan Keolahragaan Provinsi Sumatera Utara</v>
      </c>
      <c r="G3" s="106"/>
      <c r="H3" s="108"/>
      <c r="I3" s="108"/>
      <c r="J3" s="108"/>
      <c r="K3" s="108"/>
      <c r="L3" s="108"/>
      <c r="M3" s="109"/>
    </row>
    <row r="4" spans="2:24" ht="20.25" customHeight="1">
      <c r="B4" s="105" t="s">
        <v>37</v>
      </c>
      <c r="C4" s="106"/>
      <c r="E4" s="107" t="s">
        <v>0</v>
      </c>
      <c r="F4" s="412" t="s">
        <v>198</v>
      </c>
      <c r="G4" s="412"/>
      <c r="H4" s="412"/>
      <c r="I4" s="412"/>
      <c r="J4" s="412"/>
      <c r="K4" s="412"/>
      <c r="L4" s="412"/>
      <c r="M4" s="432"/>
    </row>
    <row r="5" spans="2:24" ht="17.25" customHeight="1">
      <c r="B5" s="105" t="s">
        <v>90</v>
      </c>
      <c r="C5" s="106"/>
      <c r="E5" s="107" t="s">
        <v>0</v>
      </c>
      <c r="F5" s="110">
        <f>REKAP!E8</f>
        <v>2023</v>
      </c>
      <c r="G5" s="110"/>
      <c r="H5" s="111"/>
      <c r="I5" s="111"/>
      <c r="J5" s="111"/>
      <c r="K5" s="111"/>
      <c r="L5" s="111"/>
      <c r="M5" s="112"/>
    </row>
    <row r="6" spans="2:24" ht="18.75" customHeight="1">
      <c r="B6" s="105" t="s">
        <v>91</v>
      </c>
      <c r="C6" s="106"/>
      <c r="E6" s="107" t="s">
        <v>0</v>
      </c>
      <c r="F6" s="106" t="str">
        <f>REKAP!E9</f>
        <v>Medan</v>
      </c>
      <c r="G6" s="106"/>
      <c r="H6" s="113"/>
      <c r="I6" s="113"/>
      <c r="J6" s="113"/>
      <c r="K6" s="113"/>
      <c r="L6" s="113"/>
      <c r="M6" s="114"/>
    </row>
    <row r="7" spans="2:24">
      <c r="B7" s="105" t="s">
        <v>92</v>
      </c>
      <c r="C7" s="115"/>
      <c r="E7" s="107" t="s">
        <v>0</v>
      </c>
      <c r="F7" s="106" t="str">
        <f>REKAP!E10</f>
        <v>120 (seratus dua puluh) Hari Kalender</v>
      </c>
      <c r="G7" s="106"/>
      <c r="H7" s="116"/>
      <c r="I7" s="116"/>
      <c r="J7" s="116"/>
      <c r="K7" s="116"/>
      <c r="M7" s="117"/>
    </row>
    <row r="8" spans="2:24" ht="17.25" thickBot="1">
      <c r="B8" s="420"/>
      <c r="C8" s="421"/>
      <c r="D8" s="421"/>
      <c r="E8" s="421"/>
      <c r="F8" s="421"/>
      <c r="G8" s="421"/>
      <c r="H8" s="421"/>
      <c r="I8" s="421"/>
      <c r="J8" s="421"/>
      <c r="K8" s="421"/>
      <c r="M8" s="117"/>
    </row>
    <row r="9" spans="2:24" ht="60" customHeight="1" thickTop="1">
      <c r="B9" s="118" t="s">
        <v>7</v>
      </c>
      <c r="C9" s="423" t="s">
        <v>73</v>
      </c>
      <c r="D9" s="424"/>
      <c r="E9" s="424"/>
      <c r="F9" s="425"/>
      <c r="G9" s="119" t="s">
        <v>74</v>
      </c>
      <c r="H9" s="120" t="s">
        <v>72</v>
      </c>
      <c r="I9" s="120" t="s">
        <v>71</v>
      </c>
      <c r="J9" s="252" t="s">
        <v>149</v>
      </c>
      <c r="K9" s="120" t="s">
        <v>8</v>
      </c>
      <c r="L9" s="120" t="s">
        <v>20</v>
      </c>
      <c r="M9" s="121" t="s">
        <v>26</v>
      </c>
      <c r="O9" s="58" t="s">
        <v>75</v>
      </c>
      <c r="P9" s="59"/>
      <c r="Q9" s="58" t="s">
        <v>76</v>
      </c>
      <c r="R9" s="59"/>
      <c r="S9" s="60" t="s">
        <v>77</v>
      </c>
      <c r="T9" s="61"/>
      <c r="U9" s="62" t="s">
        <v>78</v>
      </c>
      <c r="V9" s="63" t="s">
        <v>79</v>
      </c>
      <c r="W9" s="64" t="s">
        <v>80</v>
      </c>
      <c r="X9" s="63" t="s">
        <v>81</v>
      </c>
    </row>
    <row r="10" spans="2:24" ht="13.5" customHeight="1" thickBot="1">
      <c r="B10" s="122" t="s">
        <v>4</v>
      </c>
      <c r="C10" s="429" t="s">
        <v>13</v>
      </c>
      <c r="D10" s="430"/>
      <c r="E10" s="430"/>
      <c r="F10" s="431"/>
      <c r="G10" s="123" t="s">
        <v>14</v>
      </c>
      <c r="H10" s="123" t="s">
        <v>18</v>
      </c>
      <c r="I10" s="123" t="s">
        <v>19</v>
      </c>
      <c r="J10" s="123" t="s">
        <v>152</v>
      </c>
      <c r="K10" s="123" t="s">
        <v>150</v>
      </c>
      <c r="L10" s="123"/>
      <c r="M10" s="124" t="s">
        <v>151</v>
      </c>
      <c r="N10" s="87"/>
      <c r="O10" s="65" t="s">
        <v>82</v>
      </c>
      <c r="P10" s="66" t="s">
        <v>83</v>
      </c>
      <c r="Q10" s="65" t="s">
        <v>82</v>
      </c>
      <c r="R10" s="66" t="s">
        <v>83</v>
      </c>
      <c r="S10" s="67" t="s">
        <v>82</v>
      </c>
      <c r="T10" s="88" t="s">
        <v>84</v>
      </c>
      <c r="U10" s="68"/>
      <c r="V10" s="69"/>
      <c r="W10" s="70"/>
      <c r="X10" s="69"/>
    </row>
    <row r="11" spans="2:24" ht="15" customHeight="1" thickTop="1">
      <c r="B11" s="125" t="s">
        <v>9</v>
      </c>
      <c r="C11" s="126" t="s">
        <v>22</v>
      </c>
      <c r="D11" s="127"/>
      <c r="E11" s="127"/>
      <c r="F11" s="128"/>
      <c r="G11" s="128"/>
      <c r="H11" s="128"/>
      <c r="I11" s="128"/>
      <c r="J11" s="128"/>
      <c r="K11" s="129"/>
      <c r="L11" s="130"/>
      <c r="M11" s="131"/>
      <c r="O11" s="71"/>
      <c r="P11" s="72"/>
      <c r="Q11" s="71"/>
      <c r="R11" s="72"/>
      <c r="S11" s="71"/>
      <c r="T11" s="89">
        <v>0.8</v>
      </c>
      <c r="U11" s="73"/>
      <c r="V11" s="74" t="s">
        <v>85</v>
      </c>
      <c r="W11" s="75" t="s">
        <v>136</v>
      </c>
      <c r="X11" s="74"/>
    </row>
    <row r="12" spans="2:24" ht="15" customHeight="1">
      <c r="B12" s="132" t="s">
        <v>23</v>
      </c>
      <c r="C12" s="133" t="s">
        <v>88</v>
      </c>
      <c r="D12" s="133"/>
      <c r="E12" s="133"/>
      <c r="F12" s="134"/>
      <c r="G12" s="134"/>
      <c r="H12" s="134"/>
      <c r="I12" s="134"/>
      <c r="J12" s="134"/>
      <c r="K12" s="135"/>
      <c r="L12" s="136"/>
      <c r="M12" s="137"/>
      <c r="O12" s="76"/>
      <c r="P12" s="90"/>
      <c r="Q12" s="76"/>
      <c r="R12" s="90"/>
      <c r="S12" s="91"/>
      <c r="T12" s="90"/>
      <c r="V12" s="69"/>
      <c r="W12" s="92"/>
      <c r="X12" s="93"/>
    </row>
    <row r="13" spans="2:24" ht="18" customHeight="1">
      <c r="B13" s="272">
        <v>1</v>
      </c>
      <c r="C13" s="273" t="s">
        <v>159</v>
      </c>
      <c r="D13" s="148"/>
      <c r="E13" s="235"/>
      <c r="F13" s="138"/>
      <c r="G13" s="251">
        <v>1</v>
      </c>
      <c r="H13" s="139" t="s">
        <v>24</v>
      </c>
      <c r="I13" s="140">
        <v>4</v>
      </c>
      <c r="J13" s="140">
        <f>G13*I13</f>
        <v>4</v>
      </c>
      <c r="K13" s="140">
        <f>ANAL!J17</f>
        <v>27715000</v>
      </c>
      <c r="L13" s="141" t="e">
        <f>#REF!*#REF!</f>
        <v>#REF!</v>
      </c>
      <c r="M13" s="142">
        <f>J13*K13</f>
        <v>110860000</v>
      </c>
      <c r="O13" s="237">
        <f>ROUNDDOWN(P13,-4)</f>
        <v>1090000</v>
      </c>
      <c r="P13" s="238">
        <f>T13/22*1.1</f>
        <v>1092500.0000000002</v>
      </c>
      <c r="Q13" s="237">
        <f>ROUNDDOWN(R13,-4)</f>
        <v>5320000</v>
      </c>
      <c r="R13" s="238">
        <f>T13/4.1</f>
        <v>5329268.2926829271</v>
      </c>
      <c r="S13" s="237">
        <f>ROUNDDOWN(T13,-4)</f>
        <v>21850000</v>
      </c>
      <c r="T13" s="238">
        <f>U13*$T$11</f>
        <v>21850000</v>
      </c>
      <c r="U13" s="239">
        <f>V13*W13</f>
        <v>27312500</v>
      </c>
      <c r="V13" s="246">
        <v>0.95</v>
      </c>
      <c r="W13" s="241">
        <v>28750000</v>
      </c>
      <c r="X13" s="69" t="s">
        <v>86</v>
      </c>
    </row>
    <row r="14" spans="2:24">
      <c r="B14" s="272">
        <v>2</v>
      </c>
      <c r="C14" s="273" t="s">
        <v>160</v>
      </c>
      <c r="D14" s="148"/>
      <c r="E14" s="235"/>
      <c r="F14" s="138"/>
      <c r="G14" s="251">
        <v>1</v>
      </c>
      <c r="H14" s="139" t="s">
        <v>24</v>
      </c>
      <c r="I14" s="140">
        <v>4</v>
      </c>
      <c r="J14" s="140">
        <v>2</v>
      </c>
      <c r="K14" s="140">
        <f>ANAL!J27</f>
        <v>24823000</v>
      </c>
      <c r="L14" s="141" t="e">
        <f>#REF!*#REF!</f>
        <v>#REF!</v>
      </c>
      <c r="M14" s="142">
        <f t="shared" ref="M14:M16" si="0">J14*K14</f>
        <v>49646000</v>
      </c>
      <c r="O14" s="237">
        <f t="shared" ref="O14:O16" si="1">ROUNDDOWN(P14,-4)</f>
        <v>970000</v>
      </c>
      <c r="P14" s="238">
        <f t="shared" ref="P14:P16" si="2">T14/22*1.1</f>
        <v>978500.00000000012</v>
      </c>
      <c r="Q14" s="237">
        <f t="shared" ref="Q14:Q16" si="3">ROUNDDOWN(R14,-4)</f>
        <v>4770000</v>
      </c>
      <c r="R14" s="238">
        <f t="shared" ref="R14:R16" si="4">T14/4.1</f>
        <v>4773170.7317073178</v>
      </c>
      <c r="S14" s="237">
        <f t="shared" ref="S14:S16" si="5">ROUNDDOWN(T14,-4)</f>
        <v>19570000</v>
      </c>
      <c r="T14" s="238">
        <f>U14*$T$11</f>
        <v>19570000</v>
      </c>
      <c r="U14" s="239">
        <f t="shared" ref="U14:U16" si="6">V14*W14</f>
        <v>24462500</v>
      </c>
      <c r="V14" s="246">
        <v>0.95</v>
      </c>
      <c r="W14" s="241">
        <v>25750000</v>
      </c>
      <c r="X14" s="69" t="s">
        <v>86</v>
      </c>
    </row>
    <row r="15" spans="2:24">
      <c r="B15" s="272">
        <v>3</v>
      </c>
      <c r="C15" s="273" t="s">
        <v>129</v>
      </c>
      <c r="D15" s="148"/>
      <c r="E15" s="235"/>
      <c r="F15" s="138"/>
      <c r="G15" s="251">
        <v>1</v>
      </c>
      <c r="H15" s="139" t="s">
        <v>24</v>
      </c>
      <c r="I15" s="140">
        <v>4</v>
      </c>
      <c r="J15" s="140">
        <f t="shared" ref="J15" si="7">G15*I15</f>
        <v>4</v>
      </c>
      <c r="K15" s="140">
        <f>ANAL!J37</f>
        <v>21931000</v>
      </c>
      <c r="L15" s="141" t="e">
        <f>#REF!*#REF!</f>
        <v>#REF!</v>
      </c>
      <c r="M15" s="142">
        <f t="shared" ref="M15" si="8">J15*K15</f>
        <v>87724000</v>
      </c>
      <c r="O15" s="237"/>
      <c r="P15" s="238"/>
      <c r="Q15" s="237"/>
      <c r="R15" s="238"/>
      <c r="S15" s="237"/>
      <c r="T15" s="238"/>
      <c r="U15" s="239"/>
      <c r="V15" s="246"/>
      <c r="W15" s="241"/>
      <c r="X15" s="69"/>
    </row>
    <row r="16" spans="2:24">
      <c r="B16" s="272">
        <v>4</v>
      </c>
      <c r="C16" s="273" t="s">
        <v>187</v>
      </c>
      <c r="D16" s="148"/>
      <c r="E16" s="235"/>
      <c r="F16" s="138"/>
      <c r="G16" s="251">
        <v>1</v>
      </c>
      <c r="H16" s="139" t="s">
        <v>24</v>
      </c>
      <c r="I16" s="140">
        <v>4</v>
      </c>
      <c r="J16" s="140">
        <v>3</v>
      </c>
      <c r="K16" s="140">
        <f>ANAL!J49</f>
        <v>21931000</v>
      </c>
      <c r="L16" s="141" t="e">
        <f>#REF!*#REF!</f>
        <v>#REF!</v>
      </c>
      <c r="M16" s="142">
        <f t="shared" si="0"/>
        <v>65793000</v>
      </c>
      <c r="O16" s="237">
        <f t="shared" si="1"/>
        <v>970000</v>
      </c>
      <c r="P16" s="238">
        <f t="shared" si="2"/>
        <v>978500.00000000012</v>
      </c>
      <c r="Q16" s="237">
        <f t="shared" si="3"/>
        <v>4770000</v>
      </c>
      <c r="R16" s="238">
        <f t="shared" si="4"/>
        <v>4773170.7317073178</v>
      </c>
      <c r="S16" s="237">
        <f t="shared" si="5"/>
        <v>19570000</v>
      </c>
      <c r="T16" s="238">
        <f>U16*$T$11</f>
        <v>19570000</v>
      </c>
      <c r="U16" s="239">
        <f t="shared" si="6"/>
        <v>24462500</v>
      </c>
      <c r="V16" s="246">
        <v>0.95</v>
      </c>
      <c r="W16" s="241">
        <f>W14</f>
        <v>25750000</v>
      </c>
      <c r="X16" s="69" t="s">
        <v>86</v>
      </c>
    </row>
    <row r="17" spans="2:24" ht="20.25" customHeight="1">
      <c r="B17" s="144"/>
      <c r="C17" s="145"/>
      <c r="D17" s="145"/>
      <c r="E17" s="145"/>
      <c r="F17" s="418" t="s">
        <v>39</v>
      </c>
      <c r="G17" s="418"/>
      <c r="H17" s="418"/>
      <c r="I17" s="418"/>
      <c r="J17" s="418"/>
      <c r="K17" s="418"/>
      <c r="L17" s="422"/>
      <c r="M17" s="146">
        <f>SUM(M13:M16)</f>
        <v>314023000</v>
      </c>
      <c r="N17" s="87"/>
      <c r="O17" s="242"/>
      <c r="P17" s="238"/>
      <c r="Q17" s="242"/>
      <c r="R17" s="238"/>
      <c r="S17" s="237"/>
      <c r="T17" s="238"/>
      <c r="U17" s="239"/>
      <c r="V17" s="246"/>
      <c r="W17" s="241"/>
      <c r="X17" s="69"/>
    </row>
    <row r="18" spans="2:24" ht="18" customHeight="1">
      <c r="B18" s="132" t="s">
        <v>135</v>
      </c>
      <c r="C18" s="147" t="s">
        <v>161</v>
      </c>
      <c r="D18" s="133"/>
      <c r="E18" s="133"/>
      <c r="F18" s="148"/>
      <c r="G18" s="148"/>
      <c r="H18" s="148"/>
      <c r="I18" s="148"/>
      <c r="J18" s="148"/>
      <c r="K18" s="149"/>
      <c r="L18" s="149"/>
      <c r="M18" s="150"/>
      <c r="O18" s="237"/>
      <c r="P18" s="238"/>
      <c r="Q18" s="237"/>
      <c r="R18" s="238"/>
      <c r="S18" s="237"/>
      <c r="T18" s="238"/>
      <c r="U18" s="239"/>
      <c r="V18" s="240"/>
      <c r="W18" s="241"/>
      <c r="X18" s="95"/>
    </row>
    <row r="19" spans="2:24" ht="18" customHeight="1">
      <c r="B19" s="272">
        <v>1</v>
      </c>
      <c r="C19" s="151" t="s">
        <v>162</v>
      </c>
      <c r="D19" s="148"/>
      <c r="E19" s="145"/>
      <c r="F19" s="275"/>
      <c r="G19" s="250">
        <v>1</v>
      </c>
      <c r="H19" s="139" t="s">
        <v>24</v>
      </c>
      <c r="I19" s="140">
        <v>4</v>
      </c>
      <c r="J19" s="140">
        <f>G19*I19</f>
        <v>4</v>
      </c>
      <c r="K19" s="141">
        <f>ANAL!J61</f>
        <v>4275000</v>
      </c>
      <c r="L19" s="141" t="e">
        <f>#REF!*#REF!</f>
        <v>#REF!</v>
      </c>
      <c r="M19" s="142">
        <f>J19*K19</f>
        <v>17100000</v>
      </c>
      <c r="N19" s="332">
        <v>6000000</v>
      </c>
      <c r="O19" s="237"/>
      <c r="P19" s="238"/>
      <c r="Q19" s="237"/>
      <c r="R19" s="238"/>
      <c r="S19" s="237"/>
      <c r="T19" s="238"/>
      <c r="U19" s="239"/>
      <c r="V19" s="240"/>
      <c r="W19" s="241"/>
      <c r="X19" s="95"/>
    </row>
    <row r="20" spans="2:24" ht="18" customHeight="1">
      <c r="B20" s="272">
        <v>2</v>
      </c>
      <c r="C20" s="151" t="s">
        <v>87</v>
      </c>
      <c r="D20" s="148"/>
      <c r="E20" s="145"/>
      <c r="F20" s="178"/>
      <c r="G20" s="250">
        <v>1</v>
      </c>
      <c r="H20" s="139" t="s">
        <v>24</v>
      </c>
      <c r="I20" s="140">
        <v>4</v>
      </c>
      <c r="J20" s="140">
        <f t="shared" ref="J20" si="9">G20*I20</f>
        <v>4</v>
      </c>
      <c r="K20" s="141">
        <f>ANAL!J73</f>
        <v>3325000</v>
      </c>
      <c r="L20" s="141"/>
      <c r="M20" s="142">
        <f t="shared" ref="M20" si="10">J20*K20</f>
        <v>13300000</v>
      </c>
      <c r="N20" s="96">
        <v>4000000</v>
      </c>
      <c r="O20" s="243"/>
      <c r="P20" s="244"/>
      <c r="Q20" s="243"/>
      <c r="R20" s="244"/>
      <c r="S20" s="243"/>
      <c r="T20" s="244"/>
      <c r="U20" s="239"/>
      <c r="V20" s="245"/>
      <c r="W20" s="241"/>
      <c r="X20" s="93"/>
    </row>
    <row r="21" spans="2:24" ht="18" customHeight="1">
      <c r="B21" s="272"/>
      <c r="C21" s="151"/>
      <c r="D21" s="148"/>
      <c r="E21" s="145"/>
      <c r="F21" s="178"/>
      <c r="G21" s="250"/>
      <c r="H21" s="139"/>
      <c r="I21" s="140"/>
      <c r="J21" s="140"/>
      <c r="K21" s="141"/>
      <c r="L21" s="141"/>
      <c r="M21" s="142"/>
      <c r="N21" s="96"/>
      <c r="O21" s="243"/>
      <c r="P21" s="244"/>
      <c r="Q21" s="243"/>
      <c r="R21" s="244"/>
      <c r="S21" s="243"/>
      <c r="T21" s="244"/>
      <c r="U21" s="239"/>
      <c r="V21" s="245"/>
      <c r="W21" s="241"/>
      <c r="X21" s="93"/>
    </row>
    <row r="22" spans="2:24" ht="18" customHeight="1">
      <c r="B22" s="144"/>
      <c r="C22" s="145"/>
      <c r="D22" s="145"/>
      <c r="E22" s="145"/>
      <c r="F22" s="418" t="s">
        <v>148</v>
      </c>
      <c r="G22" s="418"/>
      <c r="H22" s="418"/>
      <c r="I22" s="418"/>
      <c r="J22" s="418"/>
      <c r="K22" s="418"/>
      <c r="L22" s="422"/>
      <c r="M22" s="146">
        <f>SUM(M19:M21)</f>
        <v>30400000</v>
      </c>
      <c r="N22" s="96"/>
      <c r="O22" s="239"/>
      <c r="P22" s="239"/>
      <c r="Q22" s="239"/>
      <c r="R22" s="239"/>
      <c r="S22" s="239"/>
      <c r="T22" s="239"/>
      <c r="U22" s="239"/>
      <c r="V22" s="239"/>
      <c r="W22" s="239"/>
      <c r="X22" s="93"/>
    </row>
    <row r="23" spans="2:24">
      <c r="B23" s="152"/>
      <c r="C23" s="153"/>
      <c r="D23" s="153"/>
      <c r="E23" s="153"/>
      <c r="F23" s="417" t="s">
        <v>134</v>
      </c>
      <c r="G23" s="417"/>
      <c r="H23" s="417"/>
      <c r="I23" s="417"/>
      <c r="J23" s="417"/>
      <c r="K23" s="417"/>
      <c r="L23" s="154"/>
      <c r="M23" s="155">
        <f>M22+M17</f>
        <v>344423000</v>
      </c>
      <c r="O23" s="243"/>
      <c r="P23" s="244"/>
      <c r="Q23" s="243"/>
      <c r="R23" s="244"/>
      <c r="S23" s="243"/>
      <c r="T23" s="244"/>
      <c r="U23" s="239"/>
      <c r="V23" s="245"/>
      <c r="W23" s="241"/>
    </row>
    <row r="24" spans="2:24">
      <c r="B24" s="156" t="s">
        <v>1</v>
      </c>
      <c r="C24" s="157" t="s">
        <v>25</v>
      </c>
      <c r="D24" s="158"/>
      <c r="E24" s="159"/>
      <c r="F24" s="159"/>
      <c r="G24" s="159"/>
      <c r="H24" s="159"/>
      <c r="I24" s="159"/>
      <c r="J24" s="159"/>
      <c r="K24" s="160"/>
      <c r="L24" s="161"/>
      <c r="M24" s="162"/>
      <c r="O24" s="243"/>
      <c r="P24" s="244"/>
      <c r="Q24" s="243"/>
      <c r="R24" s="244"/>
      <c r="S24" s="243"/>
      <c r="T24" s="244"/>
      <c r="U24" s="239"/>
      <c r="V24" s="245"/>
      <c r="W24" s="241"/>
    </row>
    <row r="25" spans="2:24">
      <c r="B25" s="132" t="s">
        <v>27</v>
      </c>
      <c r="C25" s="163" t="s">
        <v>28</v>
      </c>
      <c r="D25" s="164"/>
      <c r="E25" s="133"/>
      <c r="F25" s="165"/>
      <c r="G25" s="165"/>
      <c r="H25" s="165"/>
      <c r="I25" s="165"/>
      <c r="J25" s="165"/>
      <c r="K25" s="166"/>
      <c r="L25" s="136"/>
      <c r="M25" s="167"/>
      <c r="O25" s="97"/>
      <c r="P25" s="78"/>
      <c r="Q25" s="97"/>
      <c r="R25" s="78"/>
      <c r="S25" s="97"/>
      <c r="T25" s="78"/>
      <c r="U25" s="94"/>
      <c r="V25" s="98"/>
      <c r="W25" s="92"/>
    </row>
    <row r="26" spans="2:24" hidden="1">
      <c r="B26" s="276">
        <v>1</v>
      </c>
      <c r="C26" s="169" t="s">
        <v>102</v>
      </c>
      <c r="D26" s="148"/>
      <c r="E26" s="170"/>
      <c r="F26" s="171"/>
      <c r="G26" s="249">
        <v>1</v>
      </c>
      <c r="H26" s="168" t="s">
        <v>68</v>
      </c>
      <c r="I26" s="173">
        <f>I19</f>
        <v>4</v>
      </c>
      <c r="J26" s="173">
        <v>0</v>
      </c>
      <c r="K26" s="174">
        <v>6000000</v>
      </c>
      <c r="L26" s="175"/>
      <c r="M26" s="142">
        <f>J26*K26</f>
        <v>0</v>
      </c>
      <c r="O26" s="97"/>
      <c r="P26" s="78"/>
      <c r="Q26" s="97"/>
      <c r="R26" s="78"/>
      <c r="S26" s="97"/>
      <c r="T26" s="78"/>
      <c r="U26" s="94"/>
      <c r="V26" s="98"/>
      <c r="W26" s="92"/>
    </row>
    <row r="27" spans="2:24">
      <c r="B27" s="276">
        <v>2</v>
      </c>
      <c r="C27" s="169" t="s">
        <v>38</v>
      </c>
      <c r="D27" s="148"/>
      <c r="E27" s="170"/>
      <c r="F27" s="171"/>
      <c r="G27" s="249">
        <v>2</v>
      </c>
      <c r="H27" s="168" t="s">
        <v>68</v>
      </c>
      <c r="I27" s="173">
        <f>I26</f>
        <v>4</v>
      </c>
      <c r="J27" s="173">
        <f>G27*I27</f>
        <v>8</v>
      </c>
      <c r="K27" s="174">
        <v>1000000</v>
      </c>
      <c r="L27" s="175"/>
      <c r="M27" s="142">
        <f t="shared" ref="M27:M28" si="11">J27*K27</f>
        <v>8000000</v>
      </c>
      <c r="O27" s="97"/>
      <c r="P27" s="78"/>
      <c r="Q27" s="97"/>
      <c r="R27" s="78"/>
      <c r="S27" s="97"/>
      <c r="T27" s="78"/>
      <c r="U27" s="94"/>
      <c r="V27" s="98"/>
      <c r="W27" s="92"/>
    </row>
    <row r="28" spans="2:24">
      <c r="B28" s="276">
        <v>3</v>
      </c>
      <c r="C28" s="176" t="s">
        <v>29</v>
      </c>
      <c r="D28" s="148"/>
      <c r="E28" s="177"/>
      <c r="F28" s="178"/>
      <c r="G28" s="249">
        <v>1</v>
      </c>
      <c r="H28" s="168" t="s">
        <v>68</v>
      </c>
      <c r="I28" s="173">
        <f>I27</f>
        <v>4</v>
      </c>
      <c r="J28" s="173">
        <f t="shared" ref="J28" si="12">G28*I28</f>
        <v>4</v>
      </c>
      <c r="K28" s="174">
        <v>965000</v>
      </c>
      <c r="L28" s="141" t="e">
        <f>#REF!*#REF!</f>
        <v>#REF!</v>
      </c>
      <c r="M28" s="142">
        <f t="shared" si="11"/>
        <v>3860000</v>
      </c>
      <c r="O28" s="97"/>
      <c r="P28" s="78"/>
      <c r="Q28" s="97"/>
      <c r="R28" s="78"/>
      <c r="S28" s="97"/>
      <c r="T28" s="78"/>
      <c r="U28" s="94"/>
      <c r="V28" s="98"/>
      <c r="W28" s="92"/>
    </row>
    <row r="29" spans="2:24">
      <c r="B29" s="179"/>
      <c r="C29" s="177"/>
      <c r="D29" s="180"/>
      <c r="E29" s="177"/>
      <c r="F29" s="418" t="s">
        <v>40</v>
      </c>
      <c r="G29" s="418"/>
      <c r="H29" s="418"/>
      <c r="I29" s="418"/>
      <c r="J29" s="418"/>
      <c r="K29" s="418"/>
      <c r="L29" s="181"/>
      <c r="M29" s="146">
        <f>SUM(M26:M28)</f>
        <v>11860000</v>
      </c>
      <c r="O29" s="77"/>
      <c r="P29" s="78"/>
      <c r="Q29" s="78"/>
      <c r="R29" s="78"/>
      <c r="S29" s="78"/>
      <c r="T29" s="78"/>
      <c r="U29" s="99"/>
      <c r="V29" s="100"/>
      <c r="W29" s="79"/>
    </row>
    <row r="30" spans="2:24">
      <c r="B30" s="132" t="s">
        <v>30</v>
      </c>
      <c r="C30" s="182" t="s">
        <v>31</v>
      </c>
      <c r="D30" s="183"/>
      <c r="E30" s="183"/>
      <c r="F30" s="148"/>
      <c r="G30" s="177"/>
      <c r="H30" s="177"/>
      <c r="I30" s="177"/>
      <c r="J30" s="177"/>
      <c r="K30" s="184"/>
      <c r="L30" s="181"/>
      <c r="M30" s="167"/>
      <c r="P30" s="78"/>
      <c r="Q30" s="78"/>
      <c r="R30" s="78"/>
      <c r="S30" s="78"/>
      <c r="T30" s="78"/>
      <c r="V30" s="98"/>
      <c r="W30" s="79"/>
    </row>
    <row r="31" spans="2:24" ht="18" customHeight="1">
      <c r="B31" s="280">
        <v>1</v>
      </c>
      <c r="C31" s="176" t="s">
        <v>21</v>
      </c>
      <c r="D31" s="148"/>
      <c r="E31" s="177"/>
      <c r="F31" s="178"/>
      <c r="G31" s="249">
        <v>5</v>
      </c>
      <c r="H31" s="172" t="s">
        <v>32</v>
      </c>
      <c r="I31" s="173">
        <v>1</v>
      </c>
      <c r="J31" s="173">
        <f>G31*I31</f>
        <v>5</v>
      </c>
      <c r="K31" s="174">
        <v>130000</v>
      </c>
      <c r="L31" s="141"/>
      <c r="M31" s="142">
        <f>J31*K31</f>
        <v>650000</v>
      </c>
      <c r="O31" s="81"/>
      <c r="P31" s="78"/>
      <c r="Q31" s="78"/>
      <c r="R31" s="78"/>
      <c r="S31" s="78"/>
      <c r="T31" s="78"/>
      <c r="V31" s="98"/>
      <c r="W31" s="79"/>
    </row>
    <row r="32" spans="2:24" ht="18" customHeight="1">
      <c r="B32" s="280">
        <v>2</v>
      </c>
      <c r="C32" s="176" t="s">
        <v>193</v>
      </c>
      <c r="D32" s="148"/>
      <c r="E32" s="177"/>
      <c r="F32" s="178"/>
      <c r="G32" s="249">
        <v>5</v>
      </c>
      <c r="H32" s="172" t="s">
        <v>32</v>
      </c>
      <c r="I32" s="173">
        <v>1</v>
      </c>
      <c r="J32" s="173">
        <v>5</v>
      </c>
      <c r="K32" s="174">
        <v>150000</v>
      </c>
      <c r="L32" s="141"/>
      <c r="M32" s="142">
        <f t="shared" ref="M32:M35" si="13">J32*K32</f>
        <v>750000</v>
      </c>
      <c r="O32" s="81"/>
      <c r="P32" s="78"/>
      <c r="Q32" s="78"/>
      <c r="R32" s="78"/>
      <c r="S32" s="78"/>
      <c r="T32" s="78">
        <v>1</v>
      </c>
      <c r="U32" s="94">
        <f t="shared" ref="U32" si="14">V32*W32</f>
        <v>8950700</v>
      </c>
      <c r="V32" s="98">
        <v>0.86899999999999999</v>
      </c>
      <c r="W32" s="79">
        <v>10300000</v>
      </c>
      <c r="X32" s="78">
        <v>825000</v>
      </c>
    </row>
    <row r="33" spans="2:24" ht="18" customHeight="1">
      <c r="B33" s="280">
        <v>3</v>
      </c>
      <c r="C33" s="176" t="s">
        <v>194</v>
      </c>
      <c r="D33" s="148"/>
      <c r="E33" s="177"/>
      <c r="F33" s="178"/>
      <c r="G33" s="249">
        <v>5</v>
      </c>
      <c r="H33" s="172" t="s">
        <v>32</v>
      </c>
      <c r="I33" s="173">
        <v>1</v>
      </c>
      <c r="J33" s="173">
        <v>5</v>
      </c>
      <c r="K33" s="174">
        <v>150000</v>
      </c>
      <c r="L33" s="141"/>
      <c r="M33" s="142">
        <f t="shared" si="13"/>
        <v>750000</v>
      </c>
      <c r="O33" s="81"/>
      <c r="P33" s="78"/>
      <c r="Q33" s="78"/>
      <c r="R33" s="78"/>
      <c r="S33" s="78"/>
      <c r="T33" s="78"/>
      <c r="U33" s="94"/>
      <c r="V33" s="98"/>
      <c r="W33" s="79"/>
      <c r="X33" s="78"/>
    </row>
    <row r="34" spans="2:24" ht="18" customHeight="1">
      <c r="B34" s="280">
        <v>4</v>
      </c>
      <c r="C34" s="176" t="s">
        <v>5</v>
      </c>
      <c r="D34" s="148"/>
      <c r="E34" s="177"/>
      <c r="F34" s="178"/>
      <c r="G34" s="249">
        <v>5</v>
      </c>
      <c r="H34" s="172" t="s">
        <v>32</v>
      </c>
      <c r="I34" s="173">
        <v>1</v>
      </c>
      <c r="J34" s="173">
        <f t="shared" ref="J34:J35" si="15">G34*I34</f>
        <v>5</v>
      </c>
      <c r="K34" s="174">
        <v>150000</v>
      </c>
      <c r="L34" s="141"/>
      <c r="M34" s="142">
        <f t="shared" si="13"/>
        <v>750000</v>
      </c>
      <c r="O34" s="81"/>
      <c r="P34" s="78"/>
      <c r="Q34" s="78"/>
      <c r="R34" s="78">
        <f>85%*U34</f>
        <v>1530000</v>
      </c>
      <c r="S34" s="91">
        <f t="shared" ref="S34" si="16">ROUNDDOWN(T34,-4)</f>
        <v>1440000</v>
      </c>
      <c r="T34" s="90">
        <f>U34*$T$11</f>
        <v>1440000</v>
      </c>
      <c r="U34" s="78">
        <v>1800000</v>
      </c>
      <c r="V34" s="98"/>
      <c r="W34" s="79"/>
      <c r="X34" s="78"/>
    </row>
    <row r="35" spans="2:24" ht="18" customHeight="1">
      <c r="B35" s="280">
        <v>5</v>
      </c>
      <c r="C35" s="151" t="s">
        <v>195</v>
      </c>
      <c r="D35" s="148"/>
      <c r="E35" s="145"/>
      <c r="F35" s="185"/>
      <c r="G35" s="249">
        <v>1</v>
      </c>
      <c r="H35" s="172" t="s">
        <v>34</v>
      </c>
      <c r="I35" s="173">
        <v>1</v>
      </c>
      <c r="J35" s="173">
        <f t="shared" si="15"/>
        <v>1</v>
      </c>
      <c r="K35" s="174">
        <v>1200000</v>
      </c>
      <c r="L35" s="172"/>
      <c r="M35" s="142">
        <f t="shared" si="13"/>
        <v>1200000</v>
      </c>
      <c r="N35" s="101"/>
      <c r="O35" s="81"/>
      <c r="P35" s="78"/>
      <c r="Q35" s="78"/>
      <c r="R35" s="78">
        <f t="shared" ref="R35:R37" si="17">85%*U35</f>
        <v>127500</v>
      </c>
      <c r="S35" s="91">
        <f>ROUNDDOWN(T35,-3)</f>
        <v>120000</v>
      </c>
      <c r="T35" s="90">
        <f>U35*$T$11</f>
        <v>120000</v>
      </c>
      <c r="U35" s="78">
        <v>150000</v>
      </c>
      <c r="V35" s="98"/>
      <c r="W35" s="79"/>
    </row>
    <row r="36" spans="2:24" ht="18" customHeight="1">
      <c r="B36" s="186"/>
      <c r="C36" s="281"/>
      <c r="D36" s="281"/>
      <c r="E36" s="281"/>
      <c r="F36" s="418" t="s">
        <v>163</v>
      </c>
      <c r="G36" s="418"/>
      <c r="H36" s="418"/>
      <c r="I36" s="418"/>
      <c r="J36" s="418"/>
      <c r="K36" s="418"/>
      <c r="L36" s="422"/>
      <c r="M36" s="146">
        <f>SUM(M31:M35)</f>
        <v>4100000</v>
      </c>
      <c r="N36" s="102">
        <f>REKAP!J26</f>
        <v>400000000</v>
      </c>
      <c r="O36" s="81">
        <f>O37/1.1</f>
        <v>0</v>
      </c>
      <c r="P36" s="78"/>
      <c r="Q36" s="78"/>
      <c r="R36" s="78">
        <f t="shared" si="17"/>
        <v>170000</v>
      </c>
      <c r="S36" s="91">
        <f t="shared" ref="S36:S37" si="18">ROUNDDOWN(T36,-3)</f>
        <v>160000</v>
      </c>
      <c r="T36" s="90">
        <f>U36*$T$11</f>
        <v>160000</v>
      </c>
      <c r="U36" s="78">
        <v>200000</v>
      </c>
      <c r="V36" s="98"/>
      <c r="W36" s="79"/>
    </row>
    <row r="37" spans="2:24" ht="17.25" thickBot="1">
      <c r="B37" s="187"/>
      <c r="C37" s="188"/>
      <c r="D37" s="188"/>
      <c r="E37" s="188"/>
      <c r="F37" s="419" t="s">
        <v>164</v>
      </c>
      <c r="G37" s="419"/>
      <c r="H37" s="419"/>
      <c r="I37" s="419"/>
      <c r="J37" s="419"/>
      <c r="K37" s="419"/>
      <c r="L37" s="189"/>
      <c r="M37" s="190">
        <f>M36+M29</f>
        <v>15960000</v>
      </c>
      <c r="N37" s="102">
        <f>REKAP!F26</f>
        <v>400025130</v>
      </c>
      <c r="O37" s="81">
        <f>O40-L44</f>
        <v>0</v>
      </c>
      <c r="P37" s="78"/>
      <c r="Q37" s="78"/>
      <c r="R37" s="78">
        <f t="shared" si="17"/>
        <v>340000</v>
      </c>
      <c r="S37" s="91">
        <f t="shared" si="18"/>
        <v>320000</v>
      </c>
      <c r="T37" s="90">
        <f>U37*$T$11</f>
        <v>320000</v>
      </c>
      <c r="U37" s="78">
        <v>400000</v>
      </c>
      <c r="V37" s="98"/>
      <c r="W37" s="79"/>
    </row>
    <row r="38" spans="2:24">
      <c r="B38" s="106"/>
      <c r="C38" s="106"/>
      <c r="D38" s="106"/>
      <c r="E38" s="106"/>
      <c r="F38" s="106"/>
      <c r="G38" s="106"/>
      <c r="H38" s="106"/>
      <c r="N38" s="102">
        <f>N36-N37</f>
        <v>-25130</v>
      </c>
    </row>
    <row r="39" spans="2:24">
      <c r="B39" s="106"/>
      <c r="C39" s="106"/>
      <c r="D39" s="106"/>
      <c r="E39" s="106"/>
      <c r="F39" s="106"/>
      <c r="G39" s="364"/>
      <c r="H39" s="364"/>
      <c r="K39" s="191"/>
      <c r="N39" s="102">
        <f>N38/1.1</f>
        <v>-22845.454545454544</v>
      </c>
    </row>
    <row r="40" spans="2:24">
      <c r="B40" s="115"/>
      <c r="C40" s="106"/>
      <c r="D40" s="106"/>
      <c r="E40" s="106"/>
      <c r="G40" s="106"/>
      <c r="H40" s="106"/>
      <c r="I40" s="191"/>
      <c r="J40" s="191"/>
      <c r="K40" s="191" t="str">
        <f>REKAP!F33</f>
        <v>Medan, ...        Februari 2023</v>
      </c>
      <c r="N40" s="102"/>
      <c r="P40" s="103"/>
    </row>
    <row r="41" spans="2:24">
      <c r="B41" s="115"/>
      <c r="C41" s="106"/>
      <c r="E41" s="191"/>
      <c r="F41" s="192"/>
      <c r="G41" s="191"/>
      <c r="H41" s="106"/>
      <c r="K41" s="191" t="str">
        <f>REKAP!F34</f>
        <v>Dibuat oleh :</v>
      </c>
      <c r="N41" s="104"/>
    </row>
    <row r="42" spans="2:24">
      <c r="B42" s="106"/>
      <c r="C42" s="106"/>
      <c r="E42" s="193"/>
      <c r="F42" s="192"/>
      <c r="G42" s="194"/>
      <c r="H42" s="194"/>
      <c r="K42" s="191" t="s">
        <v>199</v>
      </c>
      <c r="N42" s="96"/>
    </row>
    <row r="43" spans="2:24">
      <c r="B43" s="195"/>
      <c r="C43" s="106"/>
      <c r="E43" s="193"/>
      <c r="F43" s="192"/>
      <c r="G43" s="194"/>
      <c r="H43" s="106"/>
      <c r="K43" s="191" t="s">
        <v>200</v>
      </c>
    </row>
    <row r="44" spans="2:24">
      <c r="B44" s="106"/>
      <c r="C44" s="106"/>
      <c r="E44" s="193"/>
      <c r="F44" s="192"/>
      <c r="G44" s="194"/>
      <c r="H44" s="106"/>
      <c r="K44" s="191"/>
    </row>
    <row r="45" spans="2:24">
      <c r="B45" s="106"/>
      <c r="C45" s="106"/>
      <c r="E45" s="193"/>
      <c r="F45" s="192"/>
      <c r="G45" s="194"/>
      <c r="H45" s="106"/>
      <c r="K45" s="191"/>
    </row>
    <row r="46" spans="2:24">
      <c r="B46" s="106"/>
      <c r="C46" s="106"/>
      <c r="E46" s="193"/>
      <c r="F46" s="192"/>
      <c r="G46" s="194"/>
      <c r="H46" s="106"/>
      <c r="K46" s="191"/>
    </row>
    <row r="47" spans="2:24">
      <c r="B47" s="106"/>
      <c r="C47" s="106"/>
      <c r="E47" s="193"/>
      <c r="F47" s="192"/>
      <c r="G47" s="192"/>
      <c r="H47" s="106"/>
      <c r="K47" s="191"/>
    </row>
    <row r="48" spans="2:24">
      <c r="B48" s="106"/>
      <c r="C48" s="106"/>
      <c r="E48" s="196"/>
      <c r="F48" s="192"/>
      <c r="G48" s="197"/>
      <c r="H48" s="198"/>
      <c r="K48" s="197" t="str">
        <f>REKAP!F40</f>
        <v>ISMAIL, SH, MSP</v>
      </c>
    </row>
    <row r="49" spans="2:11">
      <c r="B49" s="192"/>
      <c r="C49" s="192"/>
      <c r="E49" s="199"/>
      <c r="F49" s="192"/>
      <c r="G49" s="199"/>
      <c r="H49" s="192"/>
      <c r="K49" s="191" t="str">
        <f>REKAP!F41</f>
        <v>Nip. 19791112 200701 1 004</v>
      </c>
    </row>
    <row r="50" spans="2:11">
      <c r="B50" s="192"/>
      <c r="C50" s="192"/>
      <c r="E50" s="200"/>
      <c r="F50" s="192"/>
      <c r="G50" s="192"/>
      <c r="H50" s="192"/>
    </row>
  </sheetData>
  <mergeCells count="13">
    <mergeCell ref="G39:H39"/>
    <mergeCell ref="B1:M1"/>
    <mergeCell ref="F23:K23"/>
    <mergeCell ref="F29:K29"/>
    <mergeCell ref="F37:K37"/>
    <mergeCell ref="B8:K8"/>
    <mergeCell ref="F17:L17"/>
    <mergeCell ref="F22:L22"/>
    <mergeCell ref="F36:L36"/>
    <mergeCell ref="C9:F9"/>
    <mergeCell ref="B2:M2"/>
    <mergeCell ref="C10:F10"/>
    <mergeCell ref="F4:M4"/>
  </mergeCells>
  <pageMargins left="1.0236220472440944" right="0.51181102362204722" top="0.55118110236220474" bottom="0.55118110236220474" header="0" footer="0"/>
  <pageSetup paperSize="256" scale="6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65"/>
  <sheetViews>
    <sheetView view="pageBreakPreview" topLeftCell="A7" zoomScaleSheetLayoutView="100" workbookViewId="0">
      <selection activeCell="F4" sqref="F4"/>
    </sheetView>
  </sheetViews>
  <sheetFormatPr defaultColWidth="9.140625" defaultRowHeight="16.5"/>
  <cols>
    <col min="1" max="1" width="9.140625" style="80"/>
    <col min="2" max="2" width="6.7109375" style="107" customWidth="1"/>
    <col min="3" max="4" width="5.28515625" style="107" customWidth="1"/>
    <col min="5" max="5" width="1.85546875" style="107" customWidth="1"/>
    <col min="6" max="6" width="43" style="107" customWidth="1"/>
    <col min="7" max="7" width="8.7109375" style="107" customWidth="1"/>
    <col min="8" max="8" width="8.28515625" style="107" customWidth="1"/>
    <col min="9" max="10" width="9" style="107" customWidth="1"/>
    <col min="11" max="11" width="15.28515625" style="107" customWidth="1"/>
    <col min="12" max="12" width="16.85546875" style="107" hidden="1" customWidth="1"/>
    <col min="13" max="13" width="18.85546875" style="107" customWidth="1"/>
    <col min="14" max="14" width="23.5703125" style="80" customWidth="1"/>
    <col min="15" max="15" width="19.42578125" style="80" customWidth="1"/>
    <col min="16" max="16" width="15.85546875" style="80" customWidth="1"/>
    <col min="17" max="17" width="19.140625" style="80" customWidth="1"/>
    <col min="18" max="19" width="18.5703125" style="80" customWidth="1"/>
    <col min="20" max="20" width="19.7109375" style="80" customWidth="1"/>
    <col min="21" max="21" width="16.7109375" style="80" customWidth="1"/>
    <col min="22" max="22" width="9.42578125" style="80" customWidth="1"/>
    <col min="23" max="23" width="17" style="80" customWidth="1"/>
    <col min="24" max="16384" width="9.140625" style="80"/>
  </cols>
  <sheetData>
    <row r="1" spans="2:24" ht="24" thickBot="1">
      <c r="B1" s="414" t="s">
        <v>155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2:24" ht="12" customHeight="1" thickTop="1">
      <c r="B2" s="426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8"/>
      <c r="N2" s="56"/>
    </row>
    <row r="3" spans="2:24">
      <c r="B3" s="105" t="s">
        <v>37</v>
      </c>
      <c r="C3" s="106"/>
      <c r="E3" s="107" t="s">
        <v>0</v>
      </c>
      <c r="F3" s="412" t="str">
        <f>PERSONIL!F4</f>
        <v xml:space="preserve">Belanja Jasa Konsultansi Pengawasan Rehab Gedung Bowling </v>
      </c>
      <c r="G3" s="412"/>
      <c r="H3" s="412"/>
      <c r="I3" s="412"/>
      <c r="J3" s="412"/>
      <c r="K3" s="412"/>
      <c r="L3" s="412"/>
      <c r="M3" s="432"/>
    </row>
    <row r="4" spans="2:24" ht="17.25" thickBot="1">
      <c r="B4" s="105"/>
      <c r="C4" s="106"/>
      <c r="F4" s="247"/>
      <c r="G4" s="247"/>
      <c r="H4" s="247"/>
      <c r="I4" s="247"/>
      <c r="J4" s="247"/>
      <c r="K4" s="247"/>
      <c r="L4" s="247"/>
      <c r="M4" s="248"/>
    </row>
    <row r="5" spans="2:24" ht="60" customHeight="1" thickTop="1">
      <c r="B5" s="118" t="s">
        <v>7</v>
      </c>
      <c r="C5" s="423" t="s">
        <v>73</v>
      </c>
      <c r="D5" s="424"/>
      <c r="E5" s="424"/>
      <c r="F5" s="425"/>
      <c r="G5" s="119" t="s">
        <v>74</v>
      </c>
      <c r="H5" s="120" t="s">
        <v>72</v>
      </c>
      <c r="I5" s="120" t="s">
        <v>71</v>
      </c>
      <c r="J5" s="252" t="s">
        <v>149</v>
      </c>
      <c r="K5" s="120" t="s">
        <v>8</v>
      </c>
      <c r="L5" s="120" t="s">
        <v>20</v>
      </c>
      <c r="M5" s="121" t="s">
        <v>26</v>
      </c>
      <c r="O5" s="58" t="s">
        <v>75</v>
      </c>
      <c r="P5" s="59"/>
      <c r="Q5" s="58" t="s">
        <v>76</v>
      </c>
      <c r="R5" s="59"/>
      <c r="S5" s="60" t="s">
        <v>77</v>
      </c>
      <c r="T5" s="61"/>
      <c r="U5" s="62" t="s">
        <v>78</v>
      </c>
      <c r="V5" s="63" t="s">
        <v>79</v>
      </c>
      <c r="W5" s="64" t="s">
        <v>80</v>
      </c>
      <c r="X5" s="63" t="s">
        <v>81</v>
      </c>
    </row>
    <row r="6" spans="2:24" ht="13.5" customHeight="1" thickBot="1">
      <c r="B6" s="122" t="s">
        <v>4</v>
      </c>
      <c r="C6" s="429" t="s">
        <v>13</v>
      </c>
      <c r="D6" s="430"/>
      <c r="E6" s="430"/>
      <c r="F6" s="431"/>
      <c r="G6" s="123" t="s">
        <v>14</v>
      </c>
      <c r="H6" s="123" t="s">
        <v>18</v>
      </c>
      <c r="I6" s="123" t="s">
        <v>19</v>
      </c>
      <c r="J6" s="123" t="s">
        <v>152</v>
      </c>
      <c r="K6" s="123" t="s">
        <v>150</v>
      </c>
      <c r="L6" s="123"/>
      <c r="M6" s="124" t="s">
        <v>151</v>
      </c>
      <c r="N6" s="87"/>
      <c r="O6" s="65" t="s">
        <v>82</v>
      </c>
      <c r="P6" s="66" t="s">
        <v>83</v>
      </c>
      <c r="Q6" s="65" t="s">
        <v>82</v>
      </c>
      <c r="R6" s="66" t="s">
        <v>83</v>
      </c>
      <c r="S6" s="67" t="s">
        <v>82</v>
      </c>
      <c r="T6" s="88" t="s">
        <v>84</v>
      </c>
      <c r="U6" s="68"/>
      <c r="V6" s="69"/>
      <c r="W6" s="70"/>
      <c r="X6" s="69"/>
    </row>
    <row r="7" spans="2:24" ht="15" customHeight="1" thickTop="1">
      <c r="B7" s="125" t="s">
        <v>9</v>
      </c>
      <c r="C7" s="126" t="s">
        <v>22</v>
      </c>
      <c r="D7" s="127"/>
      <c r="E7" s="127"/>
      <c r="F7" s="128"/>
      <c r="G7" s="128"/>
      <c r="H7" s="128"/>
      <c r="I7" s="128"/>
      <c r="J7" s="128"/>
      <c r="K7" s="129"/>
      <c r="L7" s="130"/>
      <c r="M7" s="131"/>
      <c r="O7" s="71"/>
      <c r="P7" s="72"/>
      <c r="Q7" s="71"/>
      <c r="R7" s="72"/>
      <c r="S7" s="71"/>
      <c r="T7" s="89">
        <v>0.8</v>
      </c>
      <c r="U7" s="73"/>
      <c r="V7" s="74" t="s">
        <v>85</v>
      </c>
      <c r="W7" s="75" t="s">
        <v>136</v>
      </c>
      <c r="X7" s="74"/>
    </row>
    <row r="8" spans="2:24" ht="15" customHeight="1">
      <c r="B8" s="132" t="s">
        <v>23</v>
      </c>
      <c r="C8" s="133" t="s">
        <v>88</v>
      </c>
      <c r="D8" s="133"/>
      <c r="E8" s="133"/>
      <c r="F8" s="134"/>
      <c r="G8" s="134"/>
      <c r="H8" s="134"/>
      <c r="I8" s="134"/>
      <c r="J8" s="134"/>
      <c r="K8" s="135"/>
      <c r="L8" s="136"/>
      <c r="M8" s="137"/>
      <c r="O8" s="76"/>
      <c r="P8" s="90"/>
      <c r="Q8" s="76"/>
      <c r="R8" s="90"/>
      <c r="S8" s="91"/>
      <c r="T8" s="90"/>
      <c r="V8" s="69"/>
      <c r="W8" s="92"/>
      <c r="X8" s="93"/>
    </row>
    <row r="9" spans="2:24" ht="18" customHeight="1">
      <c r="B9" s="272">
        <v>1</v>
      </c>
      <c r="C9" s="273" t="s">
        <v>131</v>
      </c>
      <c r="D9" s="148"/>
      <c r="E9" s="235"/>
      <c r="F9" s="138"/>
      <c r="G9" s="251">
        <v>1</v>
      </c>
      <c r="H9" s="139" t="s">
        <v>24</v>
      </c>
      <c r="I9" s="140">
        <v>4</v>
      </c>
      <c r="J9" s="140">
        <f>G9*I9</f>
        <v>4</v>
      </c>
      <c r="K9" s="140"/>
      <c r="L9" s="141"/>
      <c r="M9" s="142"/>
      <c r="O9" s="237">
        <f>ROUNDDOWN(P9,-4)</f>
        <v>1090000</v>
      </c>
      <c r="P9" s="238">
        <f>T9/22*1.1</f>
        <v>1092500.0000000002</v>
      </c>
      <c r="Q9" s="237">
        <f>ROUNDDOWN(R9,-4)</f>
        <v>5320000</v>
      </c>
      <c r="R9" s="238">
        <f>T9/4.1</f>
        <v>5329268.2926829271</v>
      </c>
      <c r="S9" s="237">
        <f>ROUNDDOWN(T9,-4)</f>
        <v>21850000</v>
      </c>
      <c r="T9" s="238">
        <f>U9*$T$7</f>
        <v>21850000</v>
      </c>
      <c r="U9" s="239">
        <f>V9*W9</f>
        <v>27312500</v>
      </c>
      <c r="V9" s="246">
        <v>0.95</v>
      </c>
      <c r="W9" s="241">
        <v>28750000</v>
      </c>
      <c r="X9" s="69" t="s">
        <v>86</v>
      </c>
    </row>
    <row r="10" spans="2:24">
      <c r="B10" s="272">
        <v>2</v>
      </c>
      <c r="C10" s="273" t="s">
        <v>130</v>
      </c>
      <c r="D10" s="148"/>
      <c r="E10" s="235"/>
      <c r="F10" s="138"/>
      <c r="G10" s="251">
        <v>1</v>
      </c>
      <c r="H10" s="139" t="s">
        <v>24</v>
      </c>
      <c r="I10" s="140">
        <v>4</v>
      </c>
      <c r="J10" s="140">
        <f t="shared" ref="J10:J14" si="0">G10*I10</f>
        <v>4</v>
      </c>
      <c r="K10" s="140"/>
      <c r="L10" s="141"/>
      <c r="M10" s="142"/>
      <c r="O10" s="237">
        <f t="shared" ref="O10:O14" si="1">ROUNDDOWN(P10,-4)</f>
        <v>970000</v>
      </c>
      <c r="P10" s="238">
        <f t="shared" ref="P10:P14" si="2">T10/22*1.1</f>
        <v>978500.00000000012</v>
      </c>
      <c r="Q10" s="237">
        <f t="shared" ref="Q10:Q14" si="3">ROUNDDOWN(R10,-4)</f>
        <v>4770000</v>
      </c>
      <c r="R10" s="238">
        <f t="shared" ref="R10:R14" si="4">T10/4.1</f>
        <v>4773170.7317073178</v>
      </c>
      <c r="S10" s="237">
        <f t="shared" ref="S10:S14" si="5">ROUNDDOWN(T10,-4)</f>
        <v>19570000</v>
      </c>
      <c r="T10" s="238">
        <f>U10*$T$7</f>
        <v>19570000</v>
      </c>
      <c r="U10" s="239">
        <f t="shared" ref="U10:U14" si="6">V10*W10</f>
        <v>24462500</v>
      </c>
      <c r="V10" s="246">
        <v>0.95</v>
      </c>
      <c r="W10" s="241">
        <v>25750000</v>
      </c>
      <c r="X10" s="69" t="s">
        <v>86</v>
      </c>
    </row>
    <row r="11" spans="2:24">
      <c r="B11" s="272">
        <v>3</v>
      </c>
      <c r="C11" s="273" t="s">
        <v>129</v>
      </c>
      <c r="D11" s="148"/>
      <c r="E11" s="235"/>
      <c r="F11" s="138"/>
      <c r="G11" s="251">
        <v>1</v>
      </c>
      <c r="H11" s="139" t="s">
        <v>24</v>
      </c>
      <c r="I11" s="140">
        <v>4</v>
      </c>
      <c r="J11" s="140">
        <f t="shared" si="0"/>
        <v>4</v>
      </c>
      <c r="K11" s="140"/>
      <c r="L11" s="141"/>
      <c r="M11" s="142"/>
      <c r="O11" s="237">
        <f t="shared" si="1"/>
        <v>970000</v>
      </c>
      <c r="P11" s="238">
        <f t="shared" si="2"/>
        <v>978500.00000000012</v>
      </c>
      <c r="Q11" s="237">
        <f t="shared" si="3"/>
        <v>4770000</v>
      </c>
      <c r="R11" s="238">
        <f t="shared" si="4"/>
        <v>4773170.7317073178</v>
      </c>
      <c r="S11" s="237">
        <f t="shared" si="5"/>
        <v>19570000</v>
      </c>
      <c r="T11" s="238">
        <f>U11*$T$7</f>
        <v>19570000</v>
      </c>
      <c r="U11" s="239">
        <f t="shared" si="6"/>
        <v>24462500</v>
      </c>
      <c r="V11" s="246">
        <v>0.95</v>
      </c>
      <c r="W11" s="241">
        <f>W10</f>
        <v>25750000</v>
      </c>
      <c r="X11" s="69" t="s">
        <v>86</v>
      </c>
    </row>
    <row r="12" spans="2:24">
      <c r="B12" s="272">
        <v>4</v>
      </c>
      <c r="C12" s="273" t="s">
        <v>138</v>
      </c>
      <c r="D12" s="148"/>
      <c r="E12" s="235"/>
      <c r="F12" s="138"/>
      <c r="G12" s="251">
        <v>1</v>
      </c>
      <c r="H12" s="139" t="s">
        <v>24</v>
      </c>
      <c r="I12" s="140">
        <v>1</v>
      </c>
      <c r="J12" s="140">
        <f t="shared" si="0"/>
        <v>1</v>
      </c>
      <c r="K12" s="140"/>
      <c r="L12" s="141"/>
      <c r="M12" s="142"/>
      <c r="O12" s="237"/>
      <c r="P12" s="238"/>
      <c r="Q12" s="237"/>
      <c r="R12" s="238"/>
      <c r="S12" s="237"/>
      <c r="T12" s="238"/>
      <c r="U12" s="239"/>
      <c r="V12" s="246"/>
      <c r="W12" s="241"/>
      <c r="X12" s="69"/>
    </row>
    <row r="13" spans="2:24">
      <c r="B13" s="272">
        <v>5</v>
      </c>
      <c r="C13" s="273" t="s">
        <v>144</v>
      </c>
      <c r="D13" s="148"/>
      <c r="E13" s="235"/>
      <c r="F13" s="138"/>
      <c r="G13" s="251">
        <v>1</v>
      </c>
      <c r="H13" s="139" t="s">
        <v>24</v>
      </c>
      <c r="I13" s="140">
        <v>4</v>
      </c>
      <c r="J13" s="140">
        <f t="shared" si="0"/>
        <v>4</v>
      </c>
      <c r="K13" s="140"/>
      <c r="L13" s="141"/>
      <c r="M13" s="142"/>
      <c r="O13" s="237"/>
      <c r="P13" s="238"/>
      <c r="Q13" s="237"/>
      <c r="R13" s="238"/>
      <c r="S13" s="237"/>
      <c r="T13" s="238"/>
      <c r="U13" s="239"/>
      <c r="V13" s="246"/>
      <c r="W13" s="241"/>
      <c r="X13" s="69"/>
    </row>
    <row r="14" spans="2:24">
      <c r="B14" s="272">
        <v>6</v>
      </c>
      <c r="C14" s="273" t="s">
        <v>139</v>
      </c>
      <c r="D14" s="148"/>
      <c r="E14" s="274"/>
      <c r="F14" s="143"/>
      <c r="G14" s="251">
        <v>1</v>
      </c>
      <c r="H14" s="139" t="s">
        <v>24</v>
      </c>
      <c r="I14" s="140">
        <v>1</v>
      </c>
      <c r="J14" s="140">
        <f t="shared" si="0"/>
        <v>1</v>
      </c>
      <c r="K14" s="140"/>
      <c r="L14" s="141"/>
      <c r="M14" s="142"/>
      <c r="O14" s="237">
        <f t="shared" si="1"/>
        <v>970000</v>
      </c>
      <c r="P14" s="238">
        <f t="shared" si="2"/>
        <v>978500.00000000012</v>
      </c>
      <c r="Q14" s="237">
        <f t="shared" si="3"/>
        <v>4770000</v>
      </c>
      <c r="R14" s="238">
        <f t="shared" si="4"/>
        <v>4773170.7317073178</v>
      </c>
      <c r="S14" s="237">
        <f t="shared" si="5"/>
        <v>19570000</v>
      </c>
      <c r="T14" s="238">
        <f>U14*$T$7</f>
        <v>19570000</v>
      </c>
      <c r="U14" s="239">
        <f t="shared" si="6"/>
        <v>24462500</v>
      </c>
      <c r="V14" s="246">
        <v>0.95</v>
      </c>
      <c r="W14" s="241">
        <f>W11</f>
        <v>25750000</v>
      </c>
      <c r="X14" s="69" t="s">
        <v>86</v>
      </c>
    </row>
    <row r="15" spans="2:24" ht="20.25" customHeight="1">
      <c r="B15" s="144"/>
      <c r="C15" s="145"/>
      <c r="D15" s="145"/>
      <c r="E15" s="145"/>
      <c r="F15" s="418" t="s">
        <v>39</v>
      </c>
      <c r="G15" s="418"/>
      <c r="H15" s="418"/>
      <c r="I15" s="418"/>
      <c r="J15" s="418"/>
      <c r="K15" s="418"/>
      <c r="L15" s="422"/>
      <c r="M15" s="146"/>
      <c r="N15" s="87"/>
      <c r="O15" s="242"/>
      <c r="P15" s="238"/>
      <c r="Q15" s="242"/>
      <c r="R15" s="238"/>
      <c r="S15" s="237"/>
      <c r="T15" s="238"/>
      <c r="U15" s="239"/>
      <c r="V15" s="246"/>
      <c r="W15" s="241"/>
      <c r="X15" s="69"/>
    </row>
    <row r="16" spans="2:24" ht="18" customHeight="1">
      <c r="B16" s="132" t="s">
        <v>135</v>
      </c>
      <c r="C16" s="147" t="s">
        <v>153</v>
      </c>
      <c r="D16" s="133"/>
      <c r="E16" s="133"/>
      <c r="F16" s="148"/>
      <c r="G16" s="148"/>
      <c r="H16" s="148"/>
      <c r="I16" s="148"/>
      <c r="J16" s="148"/>
      <c r="K16" s="149"/>
      <c r="L16" s="149"/>
      <c r="M16" s="150"/>
      <c r="O16" s="237"/>
      <c r="P16" s="238"/>
      <c r="Q16" s="237"/>
      <c r="R16" s="238"/>
      <c r="S16" s="237"/>
      <c r="T16" s="238"/>
      <c r="U16" s="239"/>
      <c r="V16" s="240"/>
      <c r="W16" s="241"/>
      <c r="X16" s="95"/>
    </row>
    <row r="17" spans="2:24" ht="18" customHeight="1">
      <c r="B17" s="272">
        <v>1</v>
      </c>
      <c r="C17" s="151" t="s">
        <v>143</v>
      </c>
      <c r="D17" s="148"/>
      <c r="E17" s="145"/>
      <c r="F17" s="275"/>
      <c r="G17" s="250">
        <v>2</v>
      </c>
      <c r="H17" s="139" t="s">
        <v>24</v>
      </c>
      <c r="I17" s="140">
        <v>4</v>
      </c>
      <c r="J17" s="140">
        <f>G17*I17</f>
        <v>8</v>
      </c>
      <c r="K17" s="141"/>
      <c r="L17" s="141"/>
      <c r="M17" s="142"/>
      <c r="O17" s="237"/>
      <c r="P17" s="238"/>
      <c r="Q17" s="237"/>
      <c r="R17" s="238"/>
      <c r="S17" s="237"/>
      <c r="T17" s="238"/>
      <c r="U17" s="239"/>
      <c r="V17" s="240"/>
      <c r="W17" s="241"/>
      <c r="X17" s="95"/>
    </row>
    <row r="18" spans="2:24" ht="18" customHeight="1">
      <c r="B18" s="272">
        <v>2</v>
      </c>
      <c r="C18" s="151" t="s">
        <v>67</v>
      </c>
      <c r="D18" s="148"/>
      <c r="E18" s="145"/>
      <c r="F18" s="275"/>
      <c r="G18" s="250">
        <v>2</v>
      </c>
      <c r="H18" s="139" t="s">
        <v>24</v>
      </c>
      <c r="I18" s="140">
        <v>1</v>
      </c>
      <c r="J18" s="140">
        <f t="shared" ref="J18:J21" si="7">G18*I18</f>
        <v>2</v>
      </c>
      <c r="K18" s="141"/>
      <c r="L18" s="141"/>
      <c r="M18" s="142"/>
      <c r="O18" s="237"/>
      <c r="P18" s="238"/>
      <c r="Q18" s="237"/>
      <c r="R18" s="238"/>
      <c r="S18" s="237"/>
      <c r="T18" s="238"/>
      <c r="U18" s="239"/>
      <c r="V18" s="240"/>
      <c r="W18" s="241"/>
      <c r="X18" s="95"/>
    </row>
    <row r="19" spans="2:24" ht="18" customHeight="1">
      <c r="B19" s="272">
        <v>3</v>
      </c>
      <c r="C19" s="151" t="s">
        <v>133</v>
      </c>
      <c r="D19" s="148"/>
      <c r="E19" s="145"/>
      <c r="F19" s="178"/>
      <c r="G19" s="250">
        <v>1</v>
      </c>
      <c r="H19" s="139" t="s">
        <v>24</v>
      </c>
      <c r="I19" s="140">
        <v>4</v>
      </c>
      <c r="J19" s="140">
        <f t="shared" si="7"/>
        <v>4</v>
      </c>
      <c r="K19" s="141"/>
      <c r="L19" s="141"/>
      <c r="M19" s="142"/>
      <c r="N19" s="96"/>
      <c r="O19" s="237">
        <f>ROUNDDOWN(P19,-4)</f>
        <v>250000</v>
      </c>
      <c r="P19" s="238">
        <f>T19/22*1.1</f>
        <v>252700.00000000003</v>
      </c>
      <c r="Q19" s="237">
        <f>ROUNDDOWN(R19,-4)</f>
        <v>1230000</v>
      </c>
      <c r="R19" s="238">
        <f>T19/4.1</f>
        <v>1232682.9268292685</v>
      </c>
      <c r="S19" s="237">
        <f>ROUNDDOWN(T19,-4)</f>
        <v>5050000</v>
      </c>
      <c r="T19" s="238">
        <f>U19*$T$7</f>
        <v>5054000</v>
      </c>
      <c r="U19" s="239">
        <f>V19*W19</f>
        <v>6317500</v>
      </c>
      <c r="V19" s="240">
        <f>$V$9</f>
        <v>0.95</v>
      </c>
      <c r="W19" s="241">
        <v>6650000</v>
      </c>
      <c r="X19" s="93"/>
    </row>
    <row r="20" spans="2:24" ht="18" customHeight="1">
      <c r="B20" s="272">
        <v>4</v>
      </c>
      <c r="C20" s="151" t="s">
        <v>87</v>
      </c>
      <c r="D20" s="148"/>
      <c r="E20" s="145"/>
      <c r="F20" s="178"/>
      <c r="G20" s="250">
        <v>1</v>
      </c>
      <c r="H20" s="139" t="s">
        <v>24</v>
      </c>
      <c r="I20" s="140">
        <v>4</v>
      </c>
      <c r="J20" s="140">
        <f t="shared" si="7"/>
        <v>4</v>
      </c>
      <c r="K20" s="141"/>
      <c r="L20" s="141"/>
      <c r="M20" s="142"/>
      <c r="N20" s="96"/>
      <c r="O20" s="243"/>
      <c r="P20" s="244"/>
      <c r="Q20" s="243"/>
      <c r="R20" s="244"/>
      <c r="S20" s="243"/>
      <c r="T20" s="244"/>
      <c r="U20" s="239"/>
      <c r="V20" s="245"/>
      <c r="W20" s="241"/>
      <c r="X20" s="93"/>
    </row>
    <row r="21" spans="2:24" ht="18" customHeight="1">
      <c r="B21" s="272">
        <v>5</v>
      </c>
      <c r="C21" s="151" t="s">
        <v>101</v>
      </c>
      <c r="D21" s="148"/>
      <c r="E21" s="145"/>
      <c r="F21" s="178"/>
      <c r="G21" s="250">
        <v>1</v>
      </c>
      <c r="H21" s="139" t="s">
        <v>24</v>
      </c>
      <c r="I21" s="140">
        <f>I20</f>
        <v>4</v>
      </c>
      <c r="J21" s="140">
        <f t="shared" si="7"/>
        <v>4</v>
      </c>
      <c r="K21" s="141"/>
      <c r="L21" s="141"/>
      <c r="M21" s="142"/>
      <c r="N21" s="96"/>
      <c r="O21" s="243"/>
      <c r="P21" s="244"/>
      <c r="Q21" s="243"/>
      <c r="R21" s="244"/>
      <c r="S21" s="243"/>
      <c r="T21" s="244"/>
      <c r="U21" s="239"/>
      <c r="V21" s="245"/>
      <c r="W21" s="241"/>
      <c r="X21" s="93"/>
    </row>
    <row r="22" spans="2:24" ht="18" customHeight="1">
      <c r="B22" s="144"/>
      <c r="C22" s="145"/>
      <c r="D22" s="145"/>
      <c r="E22" s="145"/>
      <c r="F22" s="418" t="s">
        <v>148</v>
      </c>
      <c r="G22" s="418"/>
      <c r="H22" s="418"/>
      <c r="I22" s="418"/>
      <c r="J22" s="418"/>
      <c r="K22" s="418"/>
      <c r="L22" s="422"/>
      <c r="M22" s="146"/>
      <c r="N22" s="96"/>
      <c r="O22" s="239"/>
      <c r="P22" s="239"/>
      <c r="Q22" s="239"/>
      <c r="R22" s="239"/>
      <c r="S22" s="239"/>
      <c r="T22" s="239"/>
      <c r="U22" s="239"/>
      <c r="V22" s="239"/>
      <c r="W22" s="239"/>
      <c r="X22" s="93"/>
    </row>
    <row r="23" spans="2:24">
      <c r="B23" s="152"/>
      <c r="C23" s="153"/>
      <c r="D23" s="153"/>
      <c r="E23" s="153"/>
      <c r="F23" s="417" t="s">
        <v>134</v>
      </c>
      <c r="G23" s="417"/>
      <c r="H23" s="417"/>
      <c r="I23" s="417"/>
      <c r="J23" s="417"/>
      <c r="K23" s="417"/>
      <c r="L23" s="154"/>
      <c r="M23" s="155"/>
      <c r="O23" s="243"/>
      <c r="P23" s="244"/>
      <c r="Q23" s="243"/>
      <c r="R23" s="244"/>
      <c r="S23" s="243"/>
      <c r="T23" s="244"/>
      <c r="U23" s="239"/>
      <c r="V23" s="245"/>
      <c r="W23" s="241"/>
    </row>
    <row r="24" spans="2:24">
      <c r="B24" s="156" t="s">
        <v>1</v>
      </c>
      <c r="C24" s="157" t="s">
        <v>25</v>
      </c>
      <c r="D24" s="158"/>
      <c r="E24" s="159"/>
      <c r="F24" s="159"/>
      <c r="G24" s="159"/>
      <c r="H24" s="159"/>
      <c r="I24" s="159"/>
      <c r="J24" s="159"/>
      <c r="K24" s="160"/>
      <c r="L24" s="161"/>
      <c r="M24" s="162"/>
      <c r="O24" s="243"/>
      <c r="P24" s="244"/>
      <c r="Q24" s="243"/>
      <c r="R24" s="244"/>
      <c r="S24" s="243"/>
      <c r="T24" s="244"/>
      <c r="U24" s="239"/>
      <c r="V24" s="245"/>
      <c r="W24" s="241"/>
    </row>
    <row r="25" spans="2:24">
      <c r="B25" s="132" t="s">
        <v>27</v>
      </c>
      <c r="C25" s="163" t="s">
        <v>126</v>
      </c>
      <c r="D25" s="164"/>
      <c r="E25" s="133"/>
      <c r="F25" s="165"/>
      <c r="G25" s="165"/>
      <c r="H25" s="165"/>
      <c r="I25" s="165"/>
      <c r="J25" s="165"/>
      <c r="K25" s="166"/>
      <c r="L25" s="136"/>
      <c r="M25" s="167"/>
      <c r="O25" s="243"/>
      <c r="P25" s="244"/>
      <c r="Q25" s="243"/>
      <c r="R25" s="244"/>
      <c r="S25" s="243"/>
      <c r="T25" s="244"/>
      <c r="U25" s="239"/>
      <c r="V25" s="245"/>
      <c r="W25" s="241"/>
    </row>
    <row r="26" spans="2:24">
      <c r="B26" s="276">
        <v>1</v>
      </c>
      <c r="C26" s="169" t="s">
        <v>105</v>
      </c>
      <c r="D26" s="148"/>
      <c r="E26" s="170"/>
      <c r="F26" s="171"/>
      <c r="G26" s="249">
        <v>1</v>
      </c>
      <c r="H26" s="168" t="s">
        <v>121</v>
      </c>
      <c r="I26" s="173">
        <v>15</v>
      </c>
      <c r="J26" s="173">
        <f>G26*I26</f>
        <v>15</v>
      </c>
      <c r="K26" s="174"/>
      <c r="L26" s="175"/>
      <c r="M26" s="142"/>
      <c r="O26" s="243"/>
      <c r="P26" s="244"/>
      <c r="Q26" s="243"/>
      <c r="R26" s="244"/>
      <c r="S26" s="243"/>
      <c r="T26" s="244"/>
      <c r="U26" s="239"/>
      <c r="V26" s="245"/>
      <c r="W26" s="241"/>
    </row>
    <row r="27" spans="2:24">
      <c r="B27" s="276">
        <v>2</v>
      </c>
      <c r="C27" s="169" t="s">
        <v>106</v>
      </c>
      <c r="D27" s="148"/>
      <c r="E27" s="170"/>
      <c r="F27" s="171"/>
      <c r="G27" s="249">
        <v>1</v>
      </c>
      <c r="H27" s="168" t="s">
        <v>121</v>
      </c>
      <c r="I27" s="173">
        <v>15</v>
      </c>
      <c r="J27" s="173">
        <f>G27*I27</f>
        <v>15</v>
      </c>
      <c r="K27" s="174"/>
      <c r="L27" s="175"/>
      <c r="M27" s="142"/>
      <c r="O27" s="97"/>
      <c r="P27" s="78"/>
      <c r="Q27" s="97"/>
      <c r="R27" s="78"/>
      <c r="S27" s="97"/>
      <c r="T27" s="78"/>
      <c r="U27" s="94"/>
      <c r="V27" s="98"/>
      <c r="W27" s="92"/>
    </row>
    <row r="28" spans="2:24">
      <c r="B28" s="277"/>
      <c r="C28" s="177"/>
      <c r="D28" s="180"/>
      <c r="E28" s="177"/>
      <c r="F28" s="418" t="s">
        <v>40</v>
      </c>
      <c r="G28" s="418"/>
      <c r="H28" s="418"/>
      <c r="I28" s="418"/>
      <c r="J28" s="418"/>
      <c r="K28" s="418"/>
      <c r="L28" s="181"/>
      <c r="M28" s="146"/>
      <c r="O28" s="97"/>
      <c r="P28" s="78"/>
      <c r="Q28" s="97"/>
      <c r="R28" s="78"/>
      <c r="S28" s="97"/>
      <c r="T28" s="78"/>
      <c r="U28" s="94"/>
      <c r="V28" s="98"/>
      <c r="W28" s="92"/>
    </row>
    <row r="29" spans="2:24">
      <c r="B29" s="132" t="s">
        <v>30</v>
      </c>
      <c r="C29" s="163" t="s">
        <v>107</v>
      </c>
      <c r="D29" s="164"/>
      <c r="E29" s="133"/>
      <c r="F29" s="165"/>
      <c r="G29" s="165"/>
      <c r="H29" s="165"/>
      <c r="I29" s="165"/>
      <c r="J29" s="165"/>
      <c r="K29" s="166"/>
      <c r="L29" s="136"/>
      <c r="M29" s="167"/>
      <c r="O29" s="97"/>
      <c r="P29" s="78"/>
      <c r="Q29" s="97"/>
      <c r="R29" s="78"/>
      <c r="S29" s="97"/>
      <c r="T29" s="78"/>
      <c r="U29" s="94"/>
      <c r="V29" s="98"/>
      <c r="W29" s="92"/>
    </row>
    <row r="30" spans="2:24">
      <c r="B30" s="278">
        <v>1</v>
      </c>
      <c r="C30" s="169" t="s">
        <v>124</v>
      </c>
      <c r="D30" s="148"/>
      <c r="E30" s="170"/>
      <c r="F30" s="171"/>
      <c r="G30" s="249">
        <v>1</v>
      </c>
      <c r="H30" s="168" t="s">
        <v>123</v>
      </c>
      <c r="I30" s="173">
        <v>1</v>
      </c>
      <c r="J30" s="173">
        <f>G30*I30</f>
        <v>1</v>
      </c>
      <c r="K30" s="174"/>
      <c r="L30" s="175"/>
      <c r="M30" s="142"/>
      <c r="O30" s="97"/>
      <c r="P30" s="78"/>
      <c r="Q30" s="97"/>
      <c r="R30" s="78"/>
      <c r="S30" s="97"/>
      <c r="T30" s="78"/>
      <c r="U30" s="94"/>
      <c r="V30" s="98"/>
      <c r="W30" s="92"/>
    </row>
    <row r="31" spans="2:24">
      <c r="B31" s="279">
        <v>2</v>
      </c>
      <c r="C31" s="169" t="s">
        <v>122</v>
      </c>
      <c r="D31" s="148"/>
      <c r="E31" s="170"/>
      <c r="F31" s="171"/>
      <c r="G31" s="249">
        <v>10</v>
      </c>
      <c r="H31" s="168" t="s">
        <v>128</v>
      </c>
      <c r="I31" s="173">
        <v>1</v>
      </c>
      <c r="J31" s="173">
        <f>G31*I31</f>
        <v>10</v>
      </c>
      <c r="K31" s="174"/>
      <c r="L31" s="175"/>
      <c r="M31" s="142"/>
      <c r="O31" s="97"/>
      <c r="P31" s="78"/>
      <c r="Q31" s="97"/>
      <c r="R31" s="78"/>
      <c r="S31" s="97"/>
      <c r="T31" s="78"/>
      <c r="U31" s="94"/>
      <c r="V31" s="98"/>
      <c r="W31" s="92"/>
    </row>
    <row r="32" spans="2:24">
      <c r="B32" s="179"/>
      <c r="C32" s="177"/>
      <c r="D32" s="180"/>
      <c r="E32" s="177"/>
      <c r="F32" s="418" t="s">
        <v>109</v>
      </c>
      <c r="G32" s="418"/>
      <c r="H32" s="418"/>
      <c r="I32" s="418"/>
      <c r="J32" s="418"/>
      <c r="K32" s="418"/>
      <c r="L32" s="181"/>
      <c r="M32" s="146"/>
      <c r="O32" s="97"/>
      <c r="P32" s="78"/>
      <c r="Q32" s="97"/>
      <c r="R32" s="78"/>
      <c r="S32" s="97"/>
      <c r="T32" s="78"/>
      <c r="U32" s="94"/>
      <c r="V32" s="98"/>
      <c r="W32" s="92"/>
    </row>
    <row r="33" spans="2:24">
      <c r="B33" s="132" t="s">
        <v>104</v>
      </c>
      <c r="C33" s="163" t="s">
        <v>108</v>
      </c>
      <c r="D33" s="164"/>
      <c r="E33" s="133"/>
      <c r="F33" s="165"/>
      <c r="G33" s="165"/>
      <c r="H33" s="165"/>
      <c r="I33" s="165"/>
      <c r="J33" s="165"/>
      <c r="K33" s="166"/>
      <c r="L33" s="136"/>
      <c r="M33" s="167"/>
      <c r="O33" s="97"/>
      <c r="P33" s="78"/>
      <c r="Q33" s="97"/>
      <c r="R33" s="78"/>
      <c r="S33" s="97"/>
      <c r="T33" s="78"/>
      <c r="U33" s="94"/>
      <c r="V33" s="98"/>
      <c r="W33" s="92"/>
    </row>
    <row r="34" spans="2:24">
      <c r="B34" s="276">
        <v>1</v>
      </c>
      <c r="C34" s="169" t="s">
        <v>112</v>
      </c>
      <c r="D34" s="148"/>
      <c r="E34" s="170"/>
      <c r="F34" s="171"/>
      <c r="G34" s="249">
        <v>1</v>
      </c>
      <c r="H34" s="168" t="s">
        <v>146</v>
      </c>
      <c r="I34" s="173">
        <v>1</v>
      </c>
      <c r="J34" s="173">
        <f>G34*I34</f>
        <v>1</v>
      </c>
      <c r="K34" s="174"/>
      <c r="L34" s="175"/>
      <c r="M34" s="142"/>
      <c r="O34" s="234">
        <f>REKAP!F28</f>
        <v>400000000</v>
      </c>
      <c r="P34" s="78"/>
      <c r="Q34" s="97"/>
      <c r="R34" s="78"/>
      <c r="S34" s="97"/>
      <c r="T34" s="78"/>
      <c r="U34" s="94"/>
      <c r="V34" s="98"/>
      <c r="W34" s="92"/>
    </row>
    <row r="35" spans="2:24">
      <c r="B35" s="179"/>
      <c r="C35" s="177"/>
      <c r="D35" s="180"/>
      <c r="E35" s="177"/>
      <c r="F35" s="418" t="s">
        <v>110</v>
      </c>
      <c r="G35" s="418"/>
      <c r="H35" s="418"/>
      <c r="I35" s="418"/>
      <c r="J35" s="418"/>
      <c r="K35" s="418"/>
      <c r="L35" s="181"/>
      <c r="M35" s="146"/>
      <c r="O35" s="97"/>
      <c r="P35" s="78"/>
      <c r="Q35" s="97"/>
      <c r="R35" s="78"/>
      <c r="S35" s="97"/>
      <c r="T35" s="78"/>
      <c r="U35" s="94"/>
      <c r="V35" s="98"/>
      <c r="W35" s="92"/>
    </row>
    <row r="36" spans="2:24">
      <c r="B36" s="132" t="s">
        <v>113</v>
      </c>
      <c r="C36" s="163" t="s">
        <v>28</v>
      </c>
      <c r="D36" s="164"/>
      <c r="E36" s="133"/>
      <c r="F36" s="165"/>
      <c r="G36" s="165"/>
      <c r="H36" s="165"/>
      <c r="I36" s="165"/>
      <c r="J36" s="165"/>
      <c r="K36" s="166"/>
      <c r="L36" s="136"/>
      <c r="M36" s="167"/>
      <c r="O36" s="97"/>
      <c r="P36" s="78"/>
      <c r="Q36" s="97"/>
      <c r="R36" s="78"/>
      <c r="S36" s="97"/>
      <c r="T36" s="78"/>
      <c r="U36" s="94"/>
      <c r="V36" s="98"/>
      <c r="W36" s="92"/>
    </row>
    <row r="37" spans="2:24">
      <c r="B37" s="276">
        <v>1</v>
      </c>
      <c r="C37" s="169" t="s">
        <v>102</v>
      </c>
      <c r="D37" s="148"/>
      <c r="E37" s="170"/>
      <c r="F37" s="171"/>
      <c r="G37" s="249">
        <v>1</v>
      </c>
      <c r="H37" s="168" t="s">
        <v>68</v>
      </c>
      <c r="I37" s="173">
        <f>I21</f>
        <v>4</v>
      </c>
      <c r="J37" s="173">
        <f>G37*I37</f>
        <v>4</v>
      </c>
      <c r="K37" s="174"/>
      <c r="L37" s="175"/>
      <c r="M37" s="142"/>
      <c r="O37" s="97"/>
      <c r="P37" s="78"/>
      <c r="Q37" s="97"/>
      <c r="R37" s="78"/>
      <c r="S37" s="97"/>
      <c r="T37" s="78"/>
      <c r="U37" s="94"/>
      <c r="V37" s="98"/>
      <c r="W37" s="92"/>
    </row>
    <row r="38" spans="2:24">
      <c r="B38" s="276">
        <v>2</v>
      </c>
      <c r="C38" s="169" t="s">
        <v>38</v>
      </c>
      <c r="D38" s="148"/>
      <c r="E38" s="170"/>
      <c r="F38" s="171"/>
      <c r="G38" s="249">
        <v>2</v>
      </c>
      <c r="H38" s="168" t="s">
        <v>68</v>
      </c>
      <c r="I38" s="173">
        <f>I37</f>
        <v>4</v>
      </c>
      <c r="J38" s="173">
        <f t="shared" ref="J38:J39" si="8">G38*I38</f>
        <v>8</v>
      </c>
      <c r="K38" s="174"/>
      <c r="L38" s="175"/>
      <c r="M38" s="142"/>
      <c r="O38" s="97"/>
      <c r="P38" s="78"/>
      <c r="Q38" s="97"/>
      <c r="R38" s="78"/>
      <c r="S38" s="97"/>
      <c r="T38" s="78"/>
      <c r="U38" s="94"/>
      <c r="V38" s="98"/>
      <c r="W38" s="92"/>
    </row>
    <row r="39" spans="2:24">
      <c r="B39" s="276">
        <v>3</v>
      </c>
      <c r="C39" s="176" t="s">
        <v>29</v>
      </c>
      <c r="D39" s="148"/>
      <c r="E39" s="177"/>
      <c r="F39" s="178"/>
      <c r="G39" s="249">
        <v>1</v>
      </c>
      <c r="H39" s="168" t="s">
        <v>68</v>
      </c>
      <c r="I39" s="173">
        <f>I38</f>
        <v>4</v>
      </c>
      <c r="J39" s="173">
        <f t="shared" si="8"/>
        <v>4</v>
      </c>
      <c r="K39" s="174"/>
      <c r="L39" s="141" t="e">
        <f>#REF!*#REF!</f>
        <v>#REF!</v>
      </c>
      <c r="M39" s="142"/>
      <c r="O39" s="97"/>
      <c r="P39" s="78"/>
      <c r="Q39" s="97"/>
      <c r="R39" s="78"/>
      <c r="S39" s="97"/>
      <c r="T39" s="78"/>
      <c r="U39" s="94"/>
      <c r="V39" s="98"/>
      <c r="W39" s="92"/>
    </row>
    <row r="40" spans="2:24">
      <c r="B40" s="179"/>
      <c r="C40" s="177"/>
      <c r="D40" s="180"/>
      <c r="E40" s="177"/>
      <c r="F40" s="418" t="s">
        <v>111</v>
      </c>
      <c r="G40" s="418"/>
      <c r="H40" s="418"/>
      <c r="I40" s="418"/>
      <c r="J40" s="418"/>
      <c r="K40" s="418"/>
      <c r="L40" s="181"/>
      <c r="M40" s="146"/>
      <c r="O40" s="77"/>
      <c r="P40" s="78"/>
      <c r="Q40" s="78"/>
      <c r="R40" s="78"/>
      <c r="S40" s="78"/>
      <c r="T40" s="78"/>
      <c r="U40" s="99"/>
      <c r="V40" s="100"/>
      <c r="W40" s="79"/>
    </row>
    <row r="41" spans="2:24">
      <c r="B41" s="132" t="s">
        <v>114</v>
      </c>
      <c r="C41" s="163" t="s">
        <v>125</v>
      </c>
      <c r="D41" s="164"/>
      <c r="E41" s="133"/>
      <c r="F41" s="165"/>
      <c r="G41" s="165"/>
      <c r="H41" s="165"/>
      <c r="I41" s="165"/>
      <c r="J41" s="165"/>
      <c r="K41" s="166"/>
      <c r="L41" s="136"/>
      <c r="M41" s="167"/>
      <c r="O41" s="77"/>
      <c r="P41" s="78"/>
      <c r="Q41" s="78"/>
      <c r="R41" s="78"/>
      <c r="S41" s="78"/>
      <c r="T41" s="78"/>
      <c r="U41" s="99"/>
      <c r="V41" s="100"/>
      <c r="W41" s="79"/>
    </row>
    <row r="42" spans="2:24">
      <c r="B42" s="276">
        <v>1</v>
      </c>
      <c r="C42" s="169" t="s">
        <v>132</v>
      </c>
      <c r="D42" s="148"/>
      <c r="E42" s="170"/>
      <c r="F42" s="171"/>
      <c r="G42" s="249">
        <v>1</v>
      </c>
      <c r="H42" s="168" t="s">
        <v>69</v>
      </c>
      <c r="I42" s="173">
        <v>1</v>
      </c>
      <c r="J42" s="173">
        <f>G42*I42</f>
        <v>1</v>
      </c>
      <c r="K42" s="174"/>
      <c r="L42" s="175"/>
      <c r="M42" s="142"/>
      <c r="O42" s="77"/>
      <c r="P42" s="78"/>
      <c r="Q42" s="78"/>
      <c r="R42" s="78"/>
      <c r="S42" s="78"/>
      <c r="T42" s="78"/>
      <c r="U42" s="99"/>
      <c r="V42" s="100"/>
      <c r="W42" s="79"/>
    </row>
    <row r="43" spans="2:24">
      <c r="B43" s="276">
        <v>2</v>
      </c>
      <c r="C43" s="169" t="s">
        <v>140</v>
      </c>
      <c r="D43" s="148"/>
      <c r="E43" s="170"/>
      <c r="F43" s="171"/>
      <c r="G43" s="249">
        <v>5</v>
      </c>
      <c r="H43" s="168" t="s">
        <v>69</v>
      </c>
      <c r="I43" s="173">
        <v>1</v>
      </c>
      <c r="J43" s="173">
        <f>G43*I43</f>
        <v>5</v>
      </c>
      <c r="K43" s="174"/>
      <c r="L43" s="175"/>
      <c r="M43" s="142"/>
      <c r="O43" s="77"/>
      <c r="P43" s="78"/>
      <c r="Q43" s="78"/>
      <c r="R43" s="78"/>
      <c r="S43" s="78"/>
      <c r="T43" s="78"/>
      <c r="U43" s="99"/>
      <c r="V43" s="100"/>
      <c r="W43" s="79"/>
    </row>
    <row r="44" spans="2:24">
      <c r="B44" s="179"/>
      <c r="C44" s="177"/>
      <c r="D44" s="180"/>
      <c r="E44" s="177"/>
      <c r="F44" s="418" t="s">
        <v>117</v>
      </c>
      <c r="G44" s="418"/>
      <c r="H44" s="418"/>
      <c r="I44" s="418"/>
      <c r="J44" s="418"/>
      <c r="K44" s="418"/>
      <c r="L44" s="181"/>
      <c r="M44" s="146"/>
      <c r="O44" s="77"/>
      <c r="P44" s="78"/>
      <c r="Q44" s="78"/>
      <c r="R44" s="78"/>
      <c r="S44" s="78"/>
      <c r="T44" s="78"/>
      <c r="U44" s="99"/>
      <c r="V44" s="100"/>
      <c r="W44" s="79"/>
    </row>
    <row r="45" spans="2:24">
      <c r="B45" s="132" t="s">
        <v>115</v>
      </c>
      <c r="C45" s="182" t="s">
        <v>31</v>
      </c>
      <c r="D45" s="183"/>
      <c r="E45" s="183"/>
      <c r="F45" s="148"/>
      <c r="G45" s="177"/>
      <c r="H45" s="177"/>
      <c r="I45" s="177"/>
      <c r="J45" s="177"/>
      <c r="K45" s="184"/>
      <c r="L45" s="181"/>
      <c r="M45" s="167"/>
      <c r="P45" s="78"/>
      <c r="Q45" s="78"/>
      <c r="R45" s="78"/>
      <c r="S45" s="78"/>
      <c r="T45" s="78"/>
      <c r="V45" s="98"/>
      <c r="W45" s="79"/>
    </row>
    <row r="46" spans="2:24" ht="18" customHeight="1">
      <c r="B46" s="280">
        <v>1</v>
      </c>
      <c r="C46" s="176" t="s">
        <v>21</v>
      </c>
      <c r="D46" s="148"/>
      <c r="E46" s="177"/>
      <c r="F46" s="178"/>
      <c r="G46" s="249">
        <v>10</v>
      </c>
      <c r="H46" s="172" t="s">
        <v>32</v>
      </c>
      <c r="I46" s="173">
        <v>1</v>
      </c>
      <c r="J46" s="173">
        <f>G46*I46</f>
        <v>10</v>
      </c>
      <c r="K46" s="174"/>
      <c r="L46" s="141"/>
      <c r="M46" s="142"/>
      <c r="O46" s="81"/>
      <c r="P46" s="78"/>
      <c r="Q46" s="78"/>
      <c r="R46" s="78"/>
      <c r="S46" s="78"/>
      <c r="T46" s="78"/>
      <c r="V46" s="98"/>
      <c r="W46" s="79"/>
    </row>
    <row r="47" spans="2:24" ht="18" customHeight="1">
      <c r="B47" s="280">
        <v>2</v>
      </c>
      <c r="C47" s="176" t="s">
        <v>103</v>
      </c>
      <c r="D47" s="148"/>
      <c r="E47" s="177"/>
      <c r="F47" s="178"/>
      <c r="G47" s="249">
        <v>10</v>
      </c>
      <c r="H47" s="172" t="s">
        <v>32</v>
      </c>
      <c r="I47" s="173">
        <v>1</v>
      </c>
      <c r="J47" s="173">
        <f t="shared" ref="J47:J50" si="9">G47*I47</f>
        <v>10</v>
      </c>
      <c r="K47" s="174"/>
      <c r="L47" s="141"/>
      <c r="M47" s="142"/>
      <c r="O47" s="81"/>
      <c r="P47" s="78"/>
      <c r="Q47" s="78"/>
      <c r="R47" s="78"/>
      <c r="S47" s="78"/>
      <c r="T47" s="78"/>
      <c r="V47" s="98"/>
      <c r="W47" s="79"/>
    </row>
    <row r="48" spans="2:24" ht="18" customHeight="1">
      <c r="B48" s="280">
        <v>3</v>
      </c>
      <c r="C48" s="176" t="s">
        <v>95</v>
      </c>
      <c r="D48" s="148"/>
      <c r="E48" s="177"/>
      <c r="F48" s="178"/>
      <c r="G48" s="249">
        <v>20</v>
      </c>
      <c r="H48" s="172" t="s">
        <v>32</v>
      </c>
      <c r="I48" s="173">
        <v>1</v>
      </c>
      <c r="J48" s="173">
        <f t="shared" si="9"/>
        <v>20</v>
      </c>
      <c r="K48" s="174"/>
      <c r="L48" s="141"/>
      <c r="M48" s="142"/>
      <c r="O48" s="81"/>
      <c r="P48" s="78"/>
      <c r="Q48" s="78"/>
      <c r="R48" s="78"/>
      <c r="S48" s="78"/>
      <c r="T48" s="78">
        <v>1</v>
      </c>
      <c r="U48" s="94">
        <f t="shared" ref="U48" si="10">V48*W48</f>
        <v>8950700</v>
      </c>
      <c r="V48" s="98">
        <v>0.86899999999999999</v>
      </c>
      <c r="W48" s="79">
        <v>10300000</v>
      </c>
      <c r="X48" s="78">
        <v>825000</v>
      </c>
    </row>
    <row r="49" spans="2:24" ht="18" customHeight="1">
      <c r="B49" s="280">
        <v>4</v>
      </c>
      <c r="C49" s="176" t="s">
        <v>5</v>
      </c>
      <c r="D49" s="148"/>
      <c r="E49" s="177"/>
      <c r="F49" s="178"/>
      <c r="G49" s="249">
        <v>10</v>
      </c>
      <c r="H49" s="172" t="s">
        <v>32</v>
      </c>
      <c r="I49" s="173">
        <v>1</v>
      </c>
      <c r="J49" s="173">
        <f t="shared" si="9"/>
        <v>10</v>
      </c>
      <c r="K49" s="174"/>
      <c r="L49" s="141"/>
      <c r="M49" s="142"/>
      <c r="O49" s="81"/>
      <c r="P49" s="78"/>
      <c r="Q49" s="78"/>
      <c r="R49" s="78">
        <f>85%*U49</f>
        <v>1530000</v>
      </c>
      <c r="S49" s="91">
        <f t="shared" ref="S49" si="11">ROUNDDOWN(T49,-4)</f>
        <v>1440000</v>
      </c>
      <c r="T49" s="90">
        <f>U49*$T$7</f>
        <v>1440000</v>
      </c>
      <c r="U49" s="78">
        <v>1800000</v>
      </c>
      <c r="V49" s="98"/>
      <c r="W49" s="79"/>
      <c r="X49" s="78"/>
    </row>
    <row r="50" spans="2:24" ht="18" customHeight="1">
      <c r="B50" s="280">
        <v>5</v>
      </c>
      <c r="C50" s="151" t="s">
        <v>33</v>
      </c>
      <c r="D50" s="148"/>
      <c r="E50" s="145"/>
      <c r="F50" s="185"/>
      <c r="G50" s="249">
        <v>2</v>
      </c>
      <c r="H50" s="172" t="s">
        <v>34</v>
      </c>
      <c r="I50" s="173">
        <v>1</v>
      </c>
      <c r="J50" s="173">
        <f t="shared" si="9"/>
        <v>2</v>
      </c>
      <c r="K50" s="174"/>
      <c r="L50" s="172"/>
      <c r="M50" s="142"/>
      <c r="N50" s="101"/>
      <c r="O50" s="81"/>
      <c r="P50" s="78"/>
      <c r="Q50" s="78"/>
      <c r="R50" s="78">
        <f t="shared" ref="R50:R52" si="12">85%*U50</f>
        <v>127500</v>
      </c>
      <c r="S50" s="91">
        <f>ROUNDDOWN(T50,-3)</f>
        <v>120000</v>
      </c>
      <c r="T50" s="90">
        <f>U50*$T$7</f>
        <v>120000</v>
      </c>
      <c r="U50" s="78">
        <v>150000</v>
      </c>
      <c r="V50" s="98"/>
      <c r="W50" s="79"/>
    </row>
    <row r="51" spans="2:24" ht="18" customHeight="1">
      <c r="B51" s="186"/>
      <c r="C51" s="281"/>
      <c r="D51" s="281"/>
      <c r="E51" s="281"/>
      <c r="F51" s="418" t="s">
        <v>116</v>
      </c>
      <c r="G51" s="418"/>
      <c r="H51" s="418"/>
      <c r="I51" s="418"/>
      <c r="J51" s="418"/>
      <c r="K51" s="418"/>
      <c r="L51" s="422"/>
      <c r="M51" s="146"/>
      <c r="N51" s="102">
        <f>REKAP!J26</f>
        <v>400000000</v>
      </c>
      <c r="O51" s="81">
        <f>O52/1.1</f>
        <v>0</v>
      </c>
      <c r="P51" s="78"/>
      <c r="Q51" s="78"/>
      <c r="R51" s="78">
        <f t="shared" si="12"/>
        <v>170000</v>
      </c>
      <c r="S51" s="91">
        <f t="shared" ref="S51:S52" si="13">ROUNDDOWN(T51,-3)</f>
        <v>160000</v>
      </c>
      <c r="T51" s="90">
        <f>U51*$T$7</f>
        <v>160000</v>
      </c>
      <c r="U51" s="78">
        <v>200000</v>
      </c>
      <c r="V51" s="98"/>
      <c r="W51" s="79"/>
    </row>
    <row r="52" spans="2:24" ht="17.25" thickBot="1">
      <c r="B52" s="187"/>
      <c r="C52" s="188"/>
      <c r="D52" s="188"/>
      <c r="E52" s="188"/>
      <c r="F52" s="419" t="s">
        <v>118</v>
      </c>
      <c r="G52" s="419"/>
      <c r="H52" s="419"/>
      <c r="I52" s="419"/>
      <c r="J52" s="419"/>
      <c r="K52" s="419"/>
      <c r="L52" s="189"/>
      <c r="M52" s="190"/>
      <c r="N52" s="102">
        <f>REKAP!F26</f>
        <v>400025130</v>
      </c>
      <c r="O52" s="81">
        <f>O55-L59</f>
        <v>0</v>
      </c>
      <c r="P52" s="78"/>
      <c r="Q52" s="78"/>
      <c r="R52" s="78">
        <f t="shared" si="12"/>
        <v>340000</v>
      </c>
      <c r="S52" s="91">
        <f t="shared" si="13"/>
        <v>320000</v>
      </c>
      <c r="T52" s="90">
        <f>U52*$T$7</f>
        <v>320000</v>
      </c>
      <c r="U52" s="78">
        <v>400000</v>
      </c>
      <c r="V52" s="98"/>
      <c r="W52" s="79"/>
    </row>
    <row r="53" spans="2:24">
      <c r="B53" s="106"/>
      <c r="C53" s="106"/>
      <c r="D53" s="106"/>
      <c r="E53" s="106"/>
      <c r="F53" s="106"/>
      <c r="G53" s="106"/>
      <c r="H53" s="106"/>
      <c r="N53" s="102">
        <f>N51-N52</f>
        <v>-25130</v>
      </c>
    </row>
    <row r="54" spans="2:24">
      <c r="B54" s="106"/>
      <c r="C54" s="106"/>
      <c r="D54" s="106"/>
      <c r="E54" s="106"/>
      <c r="F54" s="106"/>
      <c r="G54" s="364"/>
      <c r="H54" s="364"/>
      <c r="K54" s="191"/>
      <c r="N54" s="102">
        <f>N53/1.1</f>
        <v>-22845.454545454544</v>
      </c>
    </row>
    <row r="55" spans="2:24">
      <c r="B55" s="115"/>
      <c r="C55" s="106"/>
      <c r="D55" s="106"/>
      <c r="E55" s="106"/>
      <c r="G55" s="106"/>
      <c r="H55" s="106"/>
      <c r="I55" s="191"/>
      <c r="J55" s="191"/>
      <c r="K55" s="191"/>
      <c r="N55" s="102"/>
      <c r="P55" s="103"/>
    </row>
    <row r="56" spans="2:24">
      <c r="B56" s="115"/>
      <c r="C56" s="106"/>
      <c r="E56" s="191"/>
      <c r="F56" s="192"/>
      <c r="G56" s="191"/>
      <c r="H56" s="106"/>
      <c r="K56" s="191"/>
      <c r="N56" s="104"/>
    </row>
    <row r="57" spans="2:24">
      <c r="B57" s="106"/>
      <c r="C57" s="106"/>
      <c r="E57" s="193"/>
      <c r="F57" s="192"/>
      <c r="G57" s="194"/>
      <c r="H57" s="194"/>
      <c r="K57" s="191"/>
      <c r="N57" s="96"/>
    </row>
    <row r="58" spans="2:24">
      <c r="B58" s="195"/>
      <c r="C58" s="106"/>
      <c r="E58" s="193"/>
      <c r="F58" s="192"/>
      <c r="G58" s="194"/>
      <c r="H58" s="106"/>
      <c r="K58" s="191"/>
    </row>
    <row r="59" spans="2:24">
      <c r="B59" s="106"/>
      <c r="C59" s="106"/>
      <c r="E59" s="193"/>
      <c r="F59" s="192"/>
      <c r="G59" s="194"/>
      <c r="H59" s="106"/>
      <c r="K59" s="191"/>
    </row>
    <row r="60" spans="2:24">
      <c r="B60" s="106"/>
      <c r="C60" s="106"/>
      <c r="E60" s="193"/>
      <c r="F60" s="192"/>
      <c r="G60" s="194"/>
      <c r="H60" s="106"/>
      <c r="K60" s="191"/>
    </row>
    <row r="61" spans="2:24" s="107" customFormat="1">
      <c r="B61" s="106"/>
      <c r="C61" s="106"/>
      <c r="E61" s="193"/>
      <c r="F61" s="192"/>
      <c r="G61" s="194"/>
      <c r="H61" s="106"/>
      <c r="K61" s="191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</row>
    <row r="62" spans="2:24" s="107" customFormat="1">
      <c r="B62" s="106"/>
      <c r="C62" s="106"/>
      <c r="E62" s="193"/>
      <c r="F62" s="192"/>
      <c r="G62" s="192"/>
      <c r="H62" s="106"/>
      <c r="K62" s="191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2:24" s="107" customFormat="1">
      <c r="B63" s="106"/>
      <c r="C63" s="106"/>
      <c r="E63" s="196"/>
      <c r="F63" s="192"/>
      <c r="G63" s="197"/>
      <c r="H63" s="198"/>
      <c r="K63" s="197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pans="2:24" s="107" customFormat="1">
      <c r="B64" s="192"/>
      <c r="C64" s="192"/>
      <c r="E64" s="199"/>
      <c r="F64" s="192"/>
      <c r="G64" s="199"/>
      <c r="H64" s="192"/>
      <c r="K64" s="191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pans="2:24" s="107" customFormat="1">
      <c r="B65" s="192"/>
      <c r="C65" s="192"/>
      <c r="E65" s="200"/>
      <c r="F65" s="192"/>
      <c r="G65" s="192"/>
      <c r="H65" s="192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</row>
  </sheetData>
  <mergeCells count="16">
    <mergeCell ref="F32:K32"/>
    <mergeCell ref="F35:K35"/>
    <mergeCell ref="B1:M1"/>
    <mergeCell ref="B2:M2"/>
    <mergeCell ref="C5:F5"/>
    <mergeCell ref="C6:F6"/>
    <mergeCell ref="F3:M3"/>
    <mergeCell ref="F15:L15"/>
    <mergeCell ref="F22:L22"/>
    <mergeCell ref="F23:K23"/>
    <mergeCell ref="F28:K28"/>
    <mergeCell ref="F40:K40"/>
    <mergeCell ref="F44:K44"/>
    <mergeCell ref="F51:L51"/>
    <mergeCell ref="F52:K52"/>
    <mergeCell ref="G54:H54"/>
  </mergeCells>
  <pageMargins left="1.0236220472440944" right="0.51181102362204722" top="0.55118110236220474" bottom="0.55118110236220474" header="0" footer="0"/>
  <pageSetup paperSize="256"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TIME-SCHEDULE</vt:lpstr>
      <vt:lpstr>ANAL</vt:lpstr>
      <vt:lpstr>COVER</vt:lpstr>
      <vt:lpstr>REKAP</vt:lpstr>
      <vt:lpstr>PERSONIL</vt:lpstr>
      <vt:lpstr>PERSONIL (2)</vt:lpstr>
      <vt:lpstr>ANAL!Print_Area</vt:lpstr>
      <vt:lpstr>COVER!Print_Area</vt:lpstr>
      <vt:lpstr>PERSONIL!Print_Area</vt:lpstr>
      <vt:lpstr>'PERSONIL (2)'!Print_Area</vt:lpstr>
      <vt:lpstr>REKAP!Print_Area</vt:lpstr>
      <vt:lpstr>'TIME-SCHEDULE'!Print_Area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2023-03-08T06:48:41Z</cp:lastPrinted>
  <dcterms:created xsi:type="dcterms:W3CDTF">2008-09-18T02:34:06Z</dcterms:created>
  <dcterms:modified xsi:type="dcterms:W3CDTF">2023-05-12T03:35:16Z</dcterms:modified>
</cp:coreProperties>
</file>